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hamp\ConversionExcelFile\"/>
    </mc:Choice>
  </mc:AlternateContent>
  <bookViews>
    <workbookView xWindow="0" yWindow="0" windowWidth="20490" windowHeight="7755" firstSheet="1" activeTab="1"/>
  </bookViews>
  <sheets>
    <sheet name="4.7 Material20190606" sheetId="5" state="hidden" r:id="rId1"/>
    <sheet name="MMA Grade" sheetId="1" r:id="rId2"/>
    <sheet name="MMA Grade Activity" sheetId="8" r:id="rId3"/>
    <sheet name="MMA Loading" sheetId="4" r:id="rId4"/>
    <sheet name="MMA Loading Activity" sheetId="9" r:id="rId5"/>
    <sheet name="HANA Material20190606" sheetId="6" state="hidden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5" i="6" l="1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4" i="6"/>
  <c r="AE25" i="6"/>
  <c r="AF25" i="6"/>
  <c r="AE26" i="6"/>
  <c r="AF26" i="6"/>
  <c r="AE27" i="6"/>
  <c r="AF27" i="6"/>
  <c r="AE28" i="6"/>
  <c r="AF28" i="6"/>
  <c r="AE29" i="6"/>
  <c r="AF29" i="6"/>
  <c r="AE30" i="6"/>
  <c r="AF30" i="6"/>
  <c r="AE31" i="6"/>
  <c r="AF31" i="6"/>
  <c r="AE32" i="6"/>
  <c r="AF32" i="6"/>
  <c r="AE33" i="6"/>
  <c r="AF33" i="6"/>
  <c r="AE34" i="6"/>
  <c r="AF34" i="6"/>
  <c r="AE35" i="6"/>
  <c r="AF35" i="6"/>
  <c r="AE36" i="6"/>
  <c r="AF36" i="6"/>
  <c r="AE37" i="6"/>
  <c r="AF37" i="6"/>
  <c r="AE38" i="6"/>
  <c r="AF38" i="6"/>
  <c r="AE39" i="6"/>
  <c r="AF39" i="6"/>
  <c r="AE40" i="6"/>
  <c r="AF40" i="6"/>
  <c r="AE41" i="6"/>
  <c r="AF41" i="6"/>
  <c r="AE42" i="6"/>
  <c r="AF42" i="6"/>
  <c r="AE43" i="6"/>
  <c r="AF43" i="6"/>
  <c r="AE44" i="6"/>
  <c r="AF44" i="6"/>
  <c r="AE45" i="6"/>
  <c r="AF45" i="6"/>
  <c r="AE46" i="6"/>
  <c r="AF46" i="6"/>
  <c r="AE47" i="6"/>
  <c r="AF47" i="6"/>
  <c r="AE48" i="6"/>
  <c r="AF48" i="6"/>
  <c r="AE49" i="6"/>
  <c r="AF49" i="6"/>
  <c r="AE50" i="6"/>
  <c r="AF50" i="6"/>
  <c r="AE51" i="6"/>
  <c r="AF51" i="6"/>
  <c r="AE52" i="6"/>
  <c r="AF52" i="6"/>
  <c r="AE53" i="6"/>
  <c r="AF53" i="6"/>
  <c r="AE54" i="6"/>
  <c r="AF54" i="6"/>
  <c r="AE55" i="6"/>
  <c r="AF55" i="6"/>
  <c r="AE56" i="6"/>
  <c r="AF56" i="6"/>
  <c r="AE57" i="6"/>
  <c r="AF57" i="6"/>
  <c r="AE58" i="6"/>
  <c r="AF58" i="6"/>
  <c r="AE59" i="6"/>
  <c r="AF59" i="6"/>
  <c r="AE60" i="6"/>
  <c r="AF60" i="6"/>
  <c r="AE61" i="6"/>
  <c r="AF61" i="6"/>
  <c r="AE62" i="6"/>
  <c r="AF62" i="6"/>
  <c r="AE63" i="6"/>
  <c r="AF63" i="6"/>
  <c r="AE64" i="6"/>
  <c r="AF64" i="6"/>
  <c r="AE65" i="6"/>
  <c r="AF65" i="6"/>
  <c r="AE66" i="6"/>
  <c r="AF66" i="6"/>
  <c r="AE67" i="6"/>
  <c r="AF67" i="6"/>
  <c r="AE68" i="6"/>
  <c r="AF68" i="6"/>
  <c r="AE69" i="6"/>
  <c r="AF69" i="6"/>
  <c r="AE70" i="6"/>
  <c r="AF70" i="6"/>
  <c r="AE71" i="6"/>
  <c r="AF71" i="6"/>
  <c r="AE72" i="6"/>
  <c r="AF72" i="6"/>
  <c r="AE73" i="6"/>
  <c r="AF73" i="6"/>
  <c r="AE74" i="6"/>
  <c r="AF74" i="6"/>
  <c r="AE75" i="6"/>
  <c r="AF75" i="6"/>
  <c r="AE76" i="6"/>
  <c r="AF76" i="6"/>
  <c r="AE77" i="6"/>
  <c r="AF77" i="6"/>
  <c r="AE78" i="6"/>
  <c r="AF78" i="6"/>
  <c r="AE79" i="6"/>
  <c r="AF79" i="6"/>
  <c r="AE80" i="6"/>
  <c r="AF80" i="6"/>
  <c r="AE81" i="6"/>
  <c r="AF81" i="6"/>
  <c r="AE82" i="6"/>
  <c r="AF82" i="6"/>
  <c r="AE83" i="6"/>
  <c r="AF83" i="6"/>
  <c r="AE84" i="6"/>
  <c r="AF84" i="6"/>
  <c r="AE85" i="6"/>
  <c r="AF85" i="6"/>
  <c r="AE86" i="6"/>
  <c r="AF86" i="6"/>
  <c r="AE87" i="6"/>
  <c r="AF87" i="6"/>
  <c r="AE88" i="6"/>
  <c r="AF88" i="6"/>
  <c r="AE89" i="6"/>
  <c r="AF89" i="6"/>
  <c r="AE90" i="6"/>
  <c r="AF90" i="6"/>
  <c r="AE91" i="6"/>
  <c r="AF91" i="6"/>
  <c r="AE92" i="6"/>
  <c r="AF92" i="6"/>
  <c r="AE93" i="6"/>
  <c r="AF93" i="6"/>
  <c r="AE94" i="6"/>
  <c r="AF94" i="6"/>
  <c r="AE95" i="6"/>
  <c r="AF95" i="6"/>
  <c r="AE96" i="6"/>
  <c r="AF96" i="6"/>
  <c r="AE97" i="6"/>
  <c r="AF97" i="6"/>
  <c r="AE98" i="6"/>
  <c r="AF98" i="6"/>
  <c r="AE99" i="6"/>
  <c r="AF99" i="6"/>
  <c r="AE100" i="6"/>
  <c r="AF100" i="6"/>
  <c r="AE101" i="6"/>
  <c r="AF101" i="6"/>
  <c r="AE102" i="6"/>
  <c r="AF102" i="6"/>
  <c r="AE103" i="6"/>
  <c r="AF103" i="6"/>
  <c r="AE104" i="6"/>
  <c r="AF104" i="6"/>
  <c r="AE105" i="6"/>
  <c r="AF105" i="6"/>
  <c r="AE106" i="6"/>
  <c r="AF106" i="6"/>
  <c r="AE107" i="6"/>
  <c r="AF107" i="6"/>
  <c r="AE108" i="6"/>
  <c r="AF108" i="6"/>
  <c r="AE109" i="6"/>
  <c r="AF109" i="6"/>
  <c r="AE110" i="6"/>
  <c r="AF110" i="6"/>
  <c r="AE111" i="6"/>
  <c r="AF111" i="6"/>
  <c r="AE112" i="6"/>
  <c r="AF112" i="6"/>
  <c r="AE113" i="6"/>
  <c r="AF113" i="6"/>
  <c r="AE114" i="6"/>
  <c r="AF114" i="6"/>
  <c r="AE115" i="6"/>
  <c r="AF115" i="6"/>
  <c r="AE116" i="6"/>
  <c r="AF116" i="6"/>
  <c r="AE117" i="6"/>
  <c r="AF117" i="6"/>
  <c r="AE118" i="6"/>
  <c r="AF118" i="6"/>
  <c r="AE119" i="6"/>
  <c r="AF119" i="6"/>
  <c r="AE120" i="6"/>
  <c r="AF120" i="6"/>
  <c r="AE121" i="6"/>
  <c r="AF121" i="6"/>
  <c r="AE122" i="6"/>
  <c r="AF122" i="6"/>
  <c r="AE123" i="6"/>
  <c r="AF123" i="6"/>
  <c r="AE124" i="6"/>
  <c r="AF124" i="6"/>
  <c r="AE125" i="6"/>
  <c r="AF125" i="6"/>
  <c r="AE126" i="6"/>
  <c r="AF126" i="6"/>
  <c r="AE127" i="6"/>
  <c r="AF127" i="6"/>
  <c r="AE128" i="6"/>
  <c r="AF128" i="6"/>
  <c r="AE129" i="6"/>
  <c r="AF129" i="6"/>
  <c r="AE130" i="6"/>
  <c r="AF130" i="6"/>
  <c r="AE131" i="6"/>
  <c r="AF131" i="6"/>
  <c r="AE132" i="6"/>
  <c r="AF132" i="6"/>
  <c r="AE133" i="6"/>
  <c r="AF133" i="6"/>
  <c r="AE134" i="6"/>
  <c r="AF134" i="6"/>
  <c r="AE135" i="6"/>
  <c r="AF135" i="6"/>
  <c r="AE136" i="6"/>
  <c r="AF136" i="6"/>
  <c r="AE137" i="6"/>
  <c r="AF137" i="6"/>
  <c r="AE138" i="6"/>
  <c r="AF138" i="6"/>
  <c r="AE139" i="6"/>
  <c r="AF139" i="6"/>
  <c r="AE140" i="6"/>
  <c r="AF140" i="6"/>
  <c r="AE141" i="6"/>
  <c r="AF141" i="6"/>
  <c r="AE142" i="6"/>
  <c r="AF142" i="6"/>
  <c r="AE143" i="6"/>
  <c r="AF143" i="6"/>
  <c r="AE144" i="6"/>
  <c r="AF144" i="6"/>
  <c r="AE145" i="6"/>
  <c r="AF145" i="6"/>
  <c r="AE146" i="6"/>
  <c r="AF146" i="6"/>
  <c r="AE147" i="6"/>
  <c r="AF147" i="6"/>
  <c r="AE148" i="6"/>
  <c r="AF148" i="6"/>
  <c r="AE149" i="6"/>
  <c r="AF149" i="6"/>
  <c r="AE150" i="6"/>
  <c r="AF150" i="6"/>
  <c r="AE151" i="6"/>
  <c r="AF151" i="6"/>
  <c r="AE152" i="6"/>
  <c r="AF152" i="6"/>
  <c r="AE153" i="6"/>
  <c r="AF153" i="6"/>
  <c r="AE154" i="6"/>
  <c r="AF154" i="6"/>
  <c r="AE155" i="6"/>
  <c r="AF155" i="6"/>
  <c r="AE156" i="6"/>
  <c r="AF156" i="6"/>
  <c r="AE157" i="6"/>
  <c r="AF157" i="6"/>
  <c r="AE158" i="6"/>
  <c r="AF158" i="6"/>
  <c r="AE159" i="6"/>
  <c r="AF159" i="6"/>
  <c r="AE160" i="6"/>
  <c r="AF160" i="6"/>
  <c r="AE161" i="6"/>
  <c r="AF161" i="6"/>
  <c r="AE162" i="6"/>
  <c r="AF162" i="6"/>
  <c r="AE163" i="6"/>
  <c r="AF163" i="6"/>
  <c r="AE164" i="6"/>
  <c r="AF164" i="6"/>
  <c r="AE165" i="6"/>
  <c r="AF165" i="6"/>
  <c r="AE166" i="6"/>
  <c r="AF166" i="6"/>
  <c r="AE167" i="6"/>
  <c r="AF167" i="6"/>
  <c r="AE168" i="6"/>
  <c r="AF168" i="6"/>
  <c r="AE169" i="6"/>
  <c r="AF169" i="6"/>
  <c r="AE170" i="6"/>
  <c r="AF170" i="6"/>
  <c r="AE171" i="6"/>
  <c r="AF171" i="6"/>
  <c r="AE172" i="6"/>
  <c r="AF172" i="6"/>
  <c r="AE173" i="6"/>
  <c r="AF173" i="6"/>
  <c r="AE174" i="6"/>
  <c r="AF174" i="6"/>
  <c r="AE175" i="6"/>
  <c r="AF175" i="6"/>
  <c r="AE176" i="6"/>
  <c r="AF176" i="6"/>
  <c r="AE177" i="6"/>
  <c r="AF177" i="6"/>
  <c r="AE178" i="6"/>
  <c r="AF178" i="6"/>
  <c r="AE179" i="6"/>
  <c r="AF179" i="6"/>
  <c r="AE180" i="6"/>
  <c r="AF180" i="6"/>
  <c r="AE181" i="6"/>
  <c r="AF181" i="6"/>
  <c r="AE182" i="6"/>
  <c r="AF182" i="6"/>
  <c r="AE183" i="6"/>
  <c r="AF183" i="6"/>
  <c r="AE184" i="6"/>
  <c r="AF184" i="6"/>
  <c r="AE185" i="6"/>
  <c r="AF185" i="6"/>
  <c r="AE186" i="6"/>
  <c r="AF186" i="6"/>
  <c r="AE187" i="6"/>
  <c r="AF187" i="6"/>
  <c r="AE188" i="6"/>
  <c r="AF188" i="6"/>
  <c r="AE189" i="6"/>
  <c r="AF189" i="6"/>
  <c r="AE190" i="6"/>
  <c r="AF190" i="6"/>
  <c r="AE191" i="6"/>
  <c r="AF191" i="6"/>
  <c r="AE192" i="6"/>
  <c r="AF192" i="6"/>
  <c r="AE193" i="6"/>
  <c r="AF193" i="6"/>
  <c r="AE194" i="6"/>
  <c r="AF194" i="6"/>
  <c r="AE195" i="6"/>
  <c r="AF195" i="6"/>
  <c r="AE196" i="6"/>
  <c r="AF196" i="6"/>
  <c r="AE197" i="6"/>
  <c r="AF197" i="6"/>
  <c r="AE198" i="6"/>
  <c r="AF198" i="6"/>
  <c r="AE199" i="6"/>
  <c r="AF199" i="6"/>
  <c r="AE200" i="6"/>
  <c r="AF200" i="6"/>
  <c r="AE201" i="6"/>
  <c r="AF201" i="6"/>
  <c r="AE202" i="6"/>
  <c r="AF202" i="6"/>
  <c r="AE203" i="6"/>
  <c r="AF203" i="6"/>
  <c r="AE204" i="6"/>
  <c r="AF204" i="6"/>
  <c r="AE205" i="6"/>
  <c r="AF205" i="6"/>
  <c r="AE206" i="6"/>
  <c r="AF206" i="6"/>
  <c r="AE207" i="6"/>
  <c r="AF207" i="6"/>
  <c r="AE208" i="6"/>
  <c r="AF208" i="6"/>
  <c r="AE209" i="6"/>
  <c r="AF209" i="6"/>
  <c r="AE210" i="6"/>
  <c r="AF210" i="6"/>
  <c r="AE211" i="6"/>
  <c r="AF211" i="6"/>
  <c r="AE212" i="6"/>
  <c r="AF212" i="6"/>
  <c r="AE213" i="6"/>
  <c r="AF213" i="6"/>
  <c r="AE214" i="6"/>
  <c r="AF214" i="6"/>
  <c r="AE215" i="6"/>
  <c r="AF215" i="6"/>
  <c r="AE216" i="6"/>
  <c r="AF216" i="6"/>
  <c r="AE217" i="6"/>
  <c r="AF217" i="6"/>
  <c r="AE218" i="6"/>
  <c r="AF218" i="6"/>
  <c r="AE219" i="6"/>
  <c r="AF219" i="6"/>
  <c r="AE220" i="6"/>
  <c r="AF220" i="6"/>
  <c r="AE221" i="6"/>
  <c r="AF221" i="6"/>
  <c r="AE222" i="6"/>
  <c r="AF222" i="6"/>
  <c r="AE223" i="6"/>
  <c r="AF223" i="6"/>
  <c r="AE224" i="6"/>
  <c r="AF224" i="6"/>
  <c r="AE225" i="6"/>
  <c r="AF225" i="6"/>
  <c r="AE226" i="6"/>
  <c r="AF226" i="6"/>
  <c r="AE227" i="6"/>
  <c r="AF227" i="6"/>
  <c r="AE228" i="6"/>
  <c r="AF228" i="6"/>
  <c r="AE229" i="6"/>
  <c r="AF229" i="6"/>
  <c r="AE230" i="6"/>
  <c r="AF230" i="6"/>
  <c r="AE231" i="6"/>
  <c r="AF231" i="6"/>
  <c r="AE232" i="6"/>
  <c r="AF232" i="6"/>
  <c r="AE233" i="6"/>
  <c r="AF233" i="6"/>
  <c r="AE234" i="6"/>
  <c r="AF234" i="6"/>
  <c r="AE235" i="6"/>
  <c r="AF235" i="6"/>
  <c r="AE236" i="6"/>
  <c r="AF236" i="6"/>
  <c r="AE237" i="6"/>
  <c r="AF237" i="6"/>
  <c r="AE238" i="6"/>
  <c r="AF238" i="6"/>
  <c r="AE239" i="6"/>
  <c r="AF239" i="6"/>
  <c r="AE240" i="6"/>
  <c r="AF240" i="6"/>
  <c r="AE241" i="6"/>
  <c r="AF241" i="6"/>
  <c r="AE242" i="6"/>
  <c r="AF242" i="6"/>
  <c r="AE243" i="6"/>
  <c r="AF243" i="6"/>
  <c r="AE244" i="6"/>
  <c r="AF244" i="6"/>
  <c r="AE245" i="6"/>
  <c r="AF245" i="6"/>
  <c r="AE246" i="6"/>
  <c r="AF246" i="6"/>
  <c r="AE247" i="6"/>
  <c r="AF247" i="6"/>
  <c r="AE248" i="6"/>
  <c r="AF248" i="6"/>
  <c r="AE249" i="6"/>
  <c r="AF249" i="6"/>
  <c r="AE250" i="6"/>
  <c r="AF250" i="6"/>
  <c r="AE251" i="6"/>
  <c r="AF251" i="6"/>
  <c r="AE252" i="6"/>
  <c r="AF252" i="6"/>
  <c r="AE253" i="6"/>
  <c r="AF253" i="6"/>
  <c r="AE254" i="6"/>
  <c r="AF254" i="6"/>
  <c r="AE255" i="6"/>
  <c r="AF255" i="6"/>
  <c r="AE256" i="6"/>
  <c r="AF256" i="6"/>
  <c r="AE257" i="6"/>
  <c r="AF257" i="6"/>
  <c r="AE258" i="6"/>
  <c r="AF258" i="6"/>
  <c r="AE259" i="6"/>
  <c r="AF259" i="6"/>
  <c r="AE260" i="6"/>
  <c r="AF260" i="6"/>
  <c r="AE261" i="6"/>
  <c r="AF261" i="6"/>
  <c r="AF24" i="6"/>
  <c r="AE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4" i="6"/>
  <c r="V25" i="6"/>
  <c r="W25" i="6"/>
  <c r="X25" i="6"/>
  <c r="Y25" i="6"/>
  <c r="Z25" i="6"/>
  <c r="AA25" i="6"/>
  <c r="AB25" i="6"/>
  <c r="AC25" i="6"/>
  <c r="V26" i="6"/>
  <c r="W26" i="6"/>
  <c r="X26" i="6"/>
  <c r="Y26" i="6"/>
  <c r="Z26" i="6"/>
  <c r="AA26" i="6"/>
  <c r="AB26" i="6"/>
  <c r="AC26" i="6"/>
  <c r="V27" i="6"/>
  <c r="W27" i="6"/>
  <c r="X27" i="6"/>
  <c r="Y27" i="6"/>
  <c r="Z27" i="6"/>
  <c r="AA27" i="6"/>
  <c r="AB27" i="6"/>
  <c r="AC27" i="6"/>
  <c r="V28" i="6"/>
  <c r="W28" i="6"/>
  <c r="X28" i="6"/>
  <c r="Y28" i="6"/>
  <c r="Z28" i="6"/>
  <c r="AA28" i="6"/>
  <c r="AB28" i="6"/>
  <c r="AC28" i="6"/>
  <c r="V29" i="6"/>
  <c r="W29" i="6"/>
  <c r="X29" i="6"/>
  <c r="Y29" i="6"/>
  <c r="Z29" i="6"/>
  <c r="AA29" i="6"/>
  <c r="AB29" i="6"/>
  <c r="AC29" i="6"/>
  <c r="V30" i="6"/>
  <c r="W30" i="6"/>
  <c r="X30" i="6"/>
  <c r="Y30" i="6"/>
  <c r="Z30" i="6"/>
  <c r="AA30" i="6"/>
  <c r="AB30" i="6"/>
  <c r="AC30" i="6"/>
  <c r="V31" i="6"/>
  <c r="W31" i="6"/>
  <c r="X31" i="6"/>
  <c r="Y31" i="6"/>
  <c r="Z31" i="6"/>
  <c r="AA31" i="6"/>
  <c r="AB31" i="6"/>
  <c r="AC31" i="6"/>
  <c r="V32" i="6"/>
  <c r="W32" i="6"/>
  <c r="X32" i="6"/>
  <c r="Y32" i="6"/>
  <c r="Z32" i="6"/>
  <c r="AA32" i="6"/>
  <c r="AB32" i="6"/>
  <c r="AC32" i="6"/>
  <c r="V33" i="6"/>
  <c r="W33" i="6"/>
  <c r="X33" i="6"/>
  <c r="Y33" i="6"/>
  <c r="Z33" i="6"/>
  <c r="AA33" i="6"/>
  <c r="AB33" i="6"/>
  <c r="AC33" i="6"/>
  <c r="V34" i="6"/>
  <c r="W34" i="6"/>
  <c r="X34" i="6"/>
  <c r="Y34" i="6"/>
  <c r="Z34" i="6"/>
  <c r="AA34" i="6"/>
  <c r="AB34" i="6"/>
  <c r="AC34" i="6"/>
  <c r="V35" i="6"/>
  <c r="W35" i="6"/>
  <c r="X35" i="6"/>
  <c r="Y35" i="6"/>
  <c r="Z35" i="6"/>
  <c r="AA35" i="6"/>
  <c r="AB35" i="6"/>
  <c r="AC35" i="6"/>
  <c r="V36" i="6"/>
  <c r="W36" i="6"/>
  <c r="X36" i="6"/>
  <c r="Y36" i="6"/>
  <c r="Z36" i="6"/>
  <c r="AA36" i="6"/>
  <c r="AB36" i="6"/>
  <c r="AC36" i="6"/>
  <c r="V37" i="6"/>
  <c r="W37" i="6"/>
  <c r="X37" i="6"/>
  <c r="Y37" i="6"/>
  <c r="Z37" i="6"/>
  <c r="AA37" i="6"/>
  <c r="AB37" i="6"/>
  <c r="AC37" i="6"/>
  <c r="V38" i="6"/>
  <c r="W38" i="6"/>
  <c r="X38" i="6"/>
  <c r="Y38" i="6"/>
  <c r="Z38" i="6"/>
  <c r="AA38" i="6"/>
  <c r="AB38" i="6"/>
  <c r="AC38" i="6"/>
  <c r="V39" i="6"/>
  <c r="W39" i="6"/>
  <c r="X39" i="6"/>
  <c r="Y39" i="6"/>
  <c r="Z39" i="6"/>
  <c r="AA39" i="6"/>
  <c r="AB39" i="6"/>
  <c r="AC39" i="6"/>
  <c r="V40" i="6"/>
  <c r="W40" i="6"/>
  <c r="X40" i="6"/>
  <c r="Y40" i="6"/>
  <c r="Z40" i="6"/>
  <c r="AA40" i="6"/>
  <c r="AB40" i="6"/>
  <c r="AC40" i="6"/>
  <c r="V41" i="6"/>
  <c r="W41" i="6"/>
  <c r="X41" i="6"/>
  <c r="Y41" i="6"/>
  <c r="Z41" i="6"/>
  <c r="AA41" i="6"/>
  <c r="AB41" i="6"/>
  <c r="AC41" i="6"/>
  <c r="V42" i="6"/>
  <c r="W42" i="6"/>
  <c r="X42" i="6"/>
  <c r="Y42" i="6"/>
  <c r="Z42" i="6"/>
  <c r="AA42" i="6"/>
  <c r="AB42" i="6"/>
  <c r="AC42" i="6"/>
  <c r="V43" i="6"/>
  <c r="W43" i="6"/>
  <c r="X43" i="6"/>
  <c r="Y43" i="6"/>
  <c r="Z43" i="6"/>
  <c r="AA43" i="6"/>
  <c r="AB43" i="6"/>
  <c r="AC43" i="6"/>
  <c r="V44" i="6"/>
  <c r="W44" i="6"/>
  <c r="X44" i="6"/>
  <c r="Y44" i="6"/>
  <c r="Z44" i="6"/>
  <c r="AA44" i="6"/>
  <c r="AB44" i="6"/>
  <c r="AC44" i="6"/>
  <c r="V45" i="6"/>
  <c r="W45" i="6"/>
  <c r="X45" i="6"/>
  <c r="Y45" i="6"/>
  <c r="Z45" i="6"/>
  <c r="AA45" i="6"/>
  <c r="AB45" i="6"/>
  <c r="AC45" i="6"/>
  <c r="V46" i="6"/>
  <c r="W46" i="6"/>
  <c r="X46" i="6"/>
  <c r="Y46" i="6"/>
  <c r="Z46" i="6"/>
  <c r="AA46" i="6"/>
  <c r="AB46" i="6"/>
  <c r="AC46" i="6"/>
  <c r="V47" i="6"/>
  <c r="W47" i="6"/>
  <c r="X47" i="6"/>
  <c r="Y47" i="6"/>
  <c r="Z47" i="6"/>
  <c r="AA47" i="6"/>
  <c r="AB47" i="6"/>
  <c r="AC47" i="6"/>
  <c r="V48" i="6"/>
  <c r="W48" i="6"/>
  <c r="X48" i="6"/>
  <c r="Y48" i="6"/>
  <c r="Z48" i="6"/>
  <c r="AA48" i="6"/>
  <c r="AB48" i="6"/>
  <c r="AC48" i="6"/>
  <c r="V49" i="6"/>
  <c r="W49" i="6"/>
  <c r="X49" i="6"/>
  <c r="Y49" i="6"/>
  <c r="Z49" i="6"/>
  <c r="AA49" i="6"/>
  <c r="AB49" i="6"/>
  <c r="AC49" i="6"/>
  <c r="V50" i="6"/>
  <c r="W50" i="6"/>
  <c r="X50" i="6"/>
  <c r="Y50" i="6"/>
  <c r="Z50" i="6"/>
  <c r="AA50" i="6"/>
  <c r="AB50" i="6"/>
  <c r="AC50" i="6"/>
  <c r="V51" i="6"/>
  <c r="W51" i="6"/>
  <c r="X51" i="6"/>
  <c r="Y51" i="6"/>
  <c r="Z51" i="6"/>
  <c r="AA51" i="6"/>
  <c r="AB51" i="6"/>
  <c r="AC51" i="6"/>
  <c r="V52" i="6"/>
  <c r="W52" i="6"/>
  <c r="X52" i="6"/>
  <c r="Y52" i="6"/>
  <c r="Z52" i="6"/>
  <c r="AA52" i="6"/>
  <c r="AB52" i="6"/>
  <c r="AC52" i="6"/>
  <c r="V53" i="6"/>
  <c r="W53" i="6"/>
  <c r="X53" i="6"/>
  <c r="Y53" i="6"/>
  <c r="Z53" i="6"/>
  <c r="AA53" i="6"/>
  <c r="AB53" i="6"/>
  <c r="AC53" i="6"/>
  <c r="V54" i="6"/>
  <c r="W54" i="6"/>
  <c r="X54" i="6"/>
  <c r="Y54" i="6"/>
  <c r="Z54" i="6"/>
  <c r="AA54" i="6"/>
  <c r="AB54" i="6"/>
  <c r="AC54" i="6"/>
  <c r="V55" i="6"/>
  <c r="W55" i="6"/>
  <c r="X55" i="6"/>
  <c r="Y55" i="6"/>
  <c r="Z55" i="6"/>
  <c r="AA55" i="6"/>
  <c r="AB55" i="6"/>
  <c r="AC55" i="6"/>
  <c r="V56" i="6"/>
  <c r="W56" i="6"/>
  <c r="X56" i="6"/>
  <c r="Y56" i="6"/>
  <c r="Z56" i="6"/>
  <c r="AA56" i="6"/>
  <c r="AB56" i="6"/>
  <c r="AC56" i="6"/>
  <c r="V57" i="6"/>
  <c r="W57" i="6"/>
  <c r="X57" i="6"/>
  <c r="Y57" i="6"/>
  <c r="Z57" i="6"/>
  <c r="AA57" i="6"/>
  <c r="AB57" i="6"/>
  <c r="AC57" i="6"/>
  <c r="V58" i="6"/>
  <c r="W58" i="6"/>
  <c r="X58" i="6"/>
  <c r="Y58" i="6"/>
  <c r="Z58" i="6"/>
  <c r="AA58" i="6"/>
  <c r="AB58" i="6"/>
  <c r="AC58" i="6"/>
  <c r="V59" i="6"/>
  <c r="W59" i="6"/>
  <c r="X59" i="6"/>
  <c r="Y59" i="6"/>
  <c r="Z59" i="6"/>
  <c r="AA59" i="6"/>
  <c r="AB59" i="6"/>
  <c r="AC59" i="6"/>
  <c r="V60" i="6"/>
  <c r="W60" i="6"/>
  <c r="X60" i="6"/>
  <c r="Y60" i="6"/>
  <c r="Z60" i="6"/>
  <c r="AA60" i="6"/>
  <c r="AB60" i="6"/>
  <c r="AC60" i="6"/>
  <c r="V61" i="6"/>
  <c r="W61" i="6"/>
  <c r="X61" i="6"/>
  <c r="Y61" i="6"/>
  <c r="Z61" i="6"/>
  <c r="AA61" i="6"/>
  <c r="AB61" i="6"/>
  <c r="AC61" i="6"/>
  <c r="V62" i="6"/>
  <c r="W62" i="6"/>
  <c r="X62" i="6"/>
  <c r="Y62" i="6"/>
  <c r="Z62" i="6"/>
  <c r="AA62" i="6"/>
  <c r="AB62" i="6"/>
  <c r="AC62" i="6"/>
  <c r="V63" i="6"/>
  <c r="W63" i="6"/>
  <c r="X63" i="6"/>
  <c r="Y63" i="6"/>
  <c r="Z63" i="6"/>
  <c r="AA63" i="6"/>
  <c r="AB63" i="6"/>
  <c r="AC63" i="6"/>
  <c r="V64" i="6"/>
  <c r="W64" i="6"/>
  <c r="X64" i="6"/>
  <c r="Y64" i="6"/>
  <c r="Z64" i="6"/>
  <c r="AA64" i="6"/>
  <c r="AB64" i="6"/>
  <c r="AC64" i="6"/>
  <c r="V65" i="6"/>
  <c r="W65" i="6"/>
  <c r="X65" i="6"/>
  <c r="Y65" i="6"/>
  <c r="Z65" i="6"/>
  <c r="AA65" i="6"/>
  <c r="AB65" i="6"/>
  <c r="AC65" i="6"/>
  <c r="V66" i="6"/>
  <c r="W66" i="6"/>
  <c r="X66" i="6"/>
  <c r="Y66" i="6"/>
  <c r="Z66" i="6"/>
  <c r="AA66" i="6"/>
  <c r="AB66" i="6"/>
  <c r="AC66" i="6"/>
  <c r="V67" i="6"/>
  <c r="W67" i="6"/>
  <c r="X67" i="6"/>
  <c r="Y67" i="6"/>
  <c r="Z67" i="6"/>
  <c r="AA67" i="6"/>
  <c r="AB67" i="6"/>
  <c r="AC67" i="6"/>
  <c r="V68" i="6"/>
  <c r="W68" i="6"/>
  <c r="X68" i="6"/>
  <c r="Y68" i="6"/>
  <c r="Z68" i="6"/>
  <c r="AA68" i="6"/>
  <c r="AB68" i="6"/>
  <c r="AC68" i="6"/>
  <c r="V69" i="6"/>
  <c r="W69" i="6"/>
  <c r="X69" i="6"/>
  <c r="Y69" i="6"/>
  <c r="Z69" i="6"/>
  <c r="AA69" i="6"/>
  <c r="AB69" i="6"/>
  <c r="AC69" i="6"/>
  <c r="V70" i="6"/>
  <c r="W70" i="6"/>
  <c r="X70" i="6"/>
  <c r="Y70" i="6"/>
  <c r="Z70" i="6"/>
  <c r="AA70" i="6"/>
  <c r="AB70" i="6"/>
  <c r="AC70" i="6"/>
  <c r="V71" i="6"/>
  <c r="W71" i="6"/>
  <c r="X71" i="6"/>
  <c r="Y71" i="6"/>
  <c r="Z71" i="6"/>
  <c r="AA71" i="6"/>
  <c r="AB71" i="6"/>
  <c r="AC71" i="6"/>
  <c r="V72" i="6"/>
  <c r="W72" i="6"/>
  <c r="X72" i="6"/>
  <c r="Y72" i="6"/>
  <c r="Z72" i="6"/>
  <c r="AA72" i="6"/>
  <c r="AB72" i="6"/>
  <c r="AC72" i="6"/>
  <c r="V73" i="6"/>
  <c r="W73" i="6"/>
  <c r="X73" i="6"/>
  <c r="Y73" i="6"/>
  <c r="Z73" i="6"/>
  <c r="AA73" i="6"/>
  <c r="AB73" i="6"/>
  <c r="AC73" i="6"/>
  <c r="V74" i="6"/>
  <c r="W74" i="6"/>
  <c r="X74" i="6"/>
  <c r="Y74" i="6"/>
  <c r="Z74" i="6"/>
  <c r="AA74" i="6"/>
  <c r="AB74" i="6"/>
  <c r="AC74" i="6"/>
  <c r="V75" i="6"/>
  <c r="W75" i="6"/>
  <c r="X75" i="6"/>
  <c r="Y75" i="6"/>
  <c r="Z75" i="6"/>
  <c r="AA75" i="6"/>
  <c r="AB75" i="6"/>
  <c r="AC75" i="6"/>
  <c r="V76" i="6"/>
  <c r="W76" i="6"/>
  <c r="X76" i="6"/>
  <c r="Y76" i="6"/>
  <c r="Z76" i="6"/>
  <c r="AA76" i="6"/>
  <c r="AB76" i="6"/>
  <c r="AC76" i="6"/>
  <c r="V77" i="6"/>
  <c r="W77" i="6"/>
  <c r="X77" i="6"/>
  <c r="Y77" i="6"/>
  <c r="Z77" i="6"/>
  <c r="AA77" i="6"/>
  <c r="AB77" i="6"/>
  <c r="AC77" i="6"/>
  <c r="V78" i="6"/>
  <c r="W78" i="6"/>
  <c r="X78" i="6"/>
  <c r="Y78" i="6"/>
  <c r="Z78" i="6"/>
  <c r="AA78" i="6"/>
  <c r="AB78" i="6"/>
  <c r="AC78" i="6"/>
  <c r="V79" i="6"/>
  <c r="W79" i="6"/>
  <c r="X79" i="6"/>
  <c r="Y79" i="6"/>
  <c r="Z79" i="6"/>
  <c r="AA79" i="6"/>
  <c r="AB79" i="6"/>
  <c r="AC79" i="6"/>
  <c r="V80" i="6"/>
  <c r="W80" i="6"/>
  <c r="X80" i="6"/>
  <c r="Y80" i="6"/>
  <c r="Z80" i="6"/>
  <c r="AA80" i="6"/>
  <c r="AB80" i="6"/>
  <c r="AC80" i="6"/>
  <c r="V81" i="6"/>
  <c r="W81" i="6"/>
  <c r="X81" i="6"/>
  <c r="Y81" i="6"/>
  <c r="Z81" i="6"/>
  <c r="AA81" i="6"/>
  <c r="AB81" i="6"/>
  <c r="AC81" i="6"/>
  <c r="V82" i="6"/>
  <c r="W82" i="6"/>
  <c r="X82" i="6"/>
  <c r="Y82" i="6"/>
  <c r="Z82" i="6"/>
  <c r="AA82" i="6"/>
  <c r="AB82" i="6"/>
  <c r="AC82" i="6"/>
  <c r="V83" i="6"/>
  <c r="W83" i="6"/>
  <c r="X83" i="6"/>
  <c r="Y83" i="6"/>
  <c r="Z83" i="6"/>
  <c r="AA83" i="6"/>
  <c r="AB83" i="6"/>
  <c r="AC83" i="6"/>
  <c r="V84" i="6"/>
  <c r="W84" i="6"/>
  <c r="X84" i="6"/>
  <c r="Y84" i="6"/>
  <c r="Z84" i="6"/>
  <c r="AA84" i="6"/>
  <c r="AB84" i="6"/>
  <c r="AC84" i="6"/>
  <c r="V85" i="6"/>
  <c r="W85" i="6"/>
  <c r="X85" i="6"/>
  <c r="Y85" i="6"/>
  <c r="Z85" i="6"/>
  <c r="AA85" i="6"/>
  <c r="AB85" i="6"/>
  <c r="AC85" i="6"/>
  <c r="V86" i="6"/>
  <c r="W86" i="6"/>
  <c r="X86" i="6"/>
  <c r="Y86" i="6"/>
  <c r="Z86" i="6"/>
  <c r="AA86" i="6"/>
  <c r="AB86" i="6"/>
  <c r="AC86" i="6"/>
  <c r="V87" i="6"/>
  <c r="W87" i="6"/>
  <c r="X87" i="6"/>
  <c r="Y87" i="6"/>
  <c r="Z87" i="6"/>
  <c r="AA87" i="6"/>
  <c r="AB87" i="6"/>
  <c r="AC87" i="6"/>
  <c r="V88" i="6"/>
  <c r="W88" i="6"/>
  <c r="X88" i="6"/>
  <c r="Y88" i="6"/>
  <c r="Z88" i="6"/>
  <c r="AA88" i="6"/>
  <c r="AB88" i="6"/>
  <c r="AC88" i="6"/>
  <c r="V89" i="6"/>
  <c r="W89" i="6"/>
  <c r="X89" i="6"/>
  <c r="Y89" i="6"/>
  <c r="Z89" i="6"/>
  <c r="AA89" i="6"/>
  <c r="AB89" i="6"/>
  <c r="AC89" i="6"/>
  <c r="V90" i="6"/>
  <c r="W90" i="6"/>
  <c r="X90" i="6"/>
  <c r="Y90" i="6"/>
  <c r="Z90" i="6"/>
  <c r="AA90" i="6"/>
  <c r="AB90" i="6"/>
  <c r="AC90" i="6"/>
  <c r="V91" i="6"/>
  <c r="W91" i="6"/>
  <c r="X91" i="6"/>
  <c r="Y91" i="6"/>
  <c r="Z91" i="6"/>
  <c r="AA91" i="6"/>
  <c r="AB91" i="6"/>
  <c r="AC91" i="6"/>
  <c r="V92" i="6"/>
  <c r="W92" i="6"/>
  <c r="X92" i="6"/>
  <c r="Y92" i="6"/>
  <c r="Z92" i="6"/>
  <c r="AA92" i="6"/>
  <c r="AB92" i="6"/>
  <c r="AC92" i="6"/>
  <c r="V93" i="6"/>
  <c r="W93" i="6"/>
  <c r="X93" i="6"/>
  <c r="Y93" i="6"/>
  <c r="Z93" i="6"/>
  <c r="AA93" i="6"/>
  <c r="AB93" i="6"/>
  <c r="AC93" i="6"/>
  <c r="V94" i="6"/>
  <c r="W94" i="6"/>
  <c r="X94" i="6"/>
  <c r="Y94" i="6"/>
  <c r="Z94" i="6"/>
  <c r="AA94" i="6"/>
  <c r="AB94" i="6"/>
  <c r="AC94" i="6"/>
  <c r="V95" i="6"/>
  <c r="W95" i="6"/>
  <c r="X95" i="6"/>
  <c r="Y95" i="6"/>
  <c r="Z95" i="6"/>
  <c r="AA95" i="6"/>
  <c r="AB95" i="6"/>
  <c r="AC95" i="6"/>
  <c r="V96" i="6"/>
  <c r="W96" i="6"/>
  <c r="X96" i="6"/>
  <c r="Y96" i="6"/>
  <c r="Z96" i="6"/>
  <c r="AA96" i="6"/>
  <c r="AB96" i="6"/>
  <c r="AC96" i="6"/>
  <c r="V97" i="6"/>
  <c r="W97" i="6"/>
  <c r="X97" i="6"/>
  <c r="Y97" i="6"/>
  <c r="Z97" i="6"/>
  <c r="AA97" i="6"/>
  <c r="AB97" i="6"/>
  <c r="AC97" i="6"/>
  <c r="V98" i="6"/>
  <c r="W98" i="6"/>
  <c r="X98" i="6"/>
  <c r="Y98" i="6"/>
  <c r="Z98" i="6"/>
  <c r="AA98" i="6"/>
  <c r="AB98" i="6"/>
  <c r="AC98" i="6"/>
  <c r="V99" i="6"/>
  <c r="W99" i="6"/>
  <c r="X99" i="6"/>
  <c r="Y99" i="6"/>
  <c r="Z99" i="6"/>
  <c r="AA99" i="6"/>
  <c r="AB99" i="6"/>
  <c r="AC99" i="6"/>
  <c r="V100" i="6"/>
  <c r="W100" i="6"/>
  <c r="X100" i="6"/>
  <c r="Y100" i="6"/>
  <c r="Z100" i="6"/>
  <c r="AA100" i="6"/>
  <c r="AB100" i="6"/>
  <c r="AC100" i="6"/>
  <c r="V101" i="6"/>
  <c r="W101" i="6"/>
  <c r="X101" i="6"/>
  <c r="Y101" i="6"/>
  <c r="Z101" i="6"/>
  <c r="AA101" i="6"/>
  <c r="AB101" i="6"/>
  <c r="AC101" i="6"/>
  <c r="V102" i="6"/>
  <c r="W102" i="6"/>
  <c r="X102" i="6"/>
  <c r="Y102" i="6"/>
  <c r="Z102" i="6"/>
  <c r="AA102" i="6"/>
  <c r="AB102" i="6"/>
  <c r="AC102" i="6"/>
  <c r="V103" i="6"/>
  <c r="W103" i="6"/>
  <c r="X103" i="6"/>
  <c r="Y103" i="6"/>
  <c r="Z103" i="6"/>
  <c r="AA103" i="6"/>
  <c r="AB103" i="6"/>
  <c r="AC103" i="6"/>
  <c r="V104" i="6"/>
  <c r="W104" i="6"/>
  <c r="X104" i="6"/>
  <c r="Y104" i="6"/>
  <c r="Z104" i="6"/>
  <c r="AA104" i="6"/>
  <c r="AB104" i="6"/>
  <c r="AC104" i="6"/>
  <c r="V105" i="6"/>
  <c r="W105" i="6"/>
  <c r="X105" i="6"/>
  <c r="Y105" i="6"/>
  <c r="Z105" i="6"/>
  <c r="AA105" i="6"/>
  <c r="AB105" i="6"/>
  <c r="AC105" i="6"/>
  <c r="V106" i="6"/>
  <c r="W106" i="6"/>
  <c r="X106" i="6"/>
  <c r="Y106" i="6"/>
  <c r="Z106" i="6"/>
  <c r="AA106" i="6"/>
  <c r="AB106" i="6"/>
  <c r="AC106" i="6"/>
  <c r="V107" i="6"/>
  <c r="W107" i="6"/>
  <c r="X107" i="6"/>
  <c r="Y107" i="6"/>
  <c r="Z107" i="6"/>
  <c r="AA107" i="6"/>
  <c r="AB107" i="6"/>
  <c r="AC107" i="6"/>
  <c r="V108" i="6"/>
  <c r="W108" i="6"/>
  <c r="X108" i="6"/>
  <c r="Y108" i="6"/>
  <c r="Z108" i="6"/>
  <c r="AA108" i="6"/>
  <c r="AB108" i="6"/>
  <c r="AC108" i="6"/>
  <c r="V109" i="6"/>
  <c r="W109" i="6"/>
  <c r="X109" i="6"/>
  <c r="Y109" i="6"/>
  <c r="Z109" i="6"/>
  <c r="AA109" i="6"/>
  <c r="AB109" i="6"/>
  <c r="AC109" i="6"/>
  <c r="V110" i="6"/>
  <c r="W110" i="6"/>
  <c r="X110" i="6"/>
  <c r="Y110" i="6"/>
  <c r="Z110" i="6"/>
  <c r="AA110" i="6"/>
  <c r="AB110" i="6"/>
  <c r="AC110" i="6"/>
  <c r="V111" i="6"/>
  <c r="W111" i="6"/>
  <c r="X111" i="6"/>
  <c r="Y111" i="6"/>
  <c r="Z111" i="6"/>
  <c r="AA111" i="6"/>
  <c r="AB111" i="6"/>
  <c r="AC111" i="6"/>
  <c r="V112" i="6"/>
  <c r="W112" i="6"/>
  <c r="X112" i="6"/>
  <c r="Y112" i="6"/>
  <c r="Z112" i="6"/>
  <c r="AA112" i="6"/>
  <c r="AB112" i="6"/>
  <c r="AC112" i="6"/>
  <c r="V113" i="6"/>
  <c r="W113" i="6"/>
  <c r="X113" i="6"/>
  <c r="Y113" i="6"/>
  <c r="Z113" i="6"/>
  <c r="AA113" i="6"/>
  <c r="AB113" i="6"/>
  <c r="AC113" i="6"/>
  <c r="V114" i="6"/>
  <c r="W114" i="6"/>
  <c r="X114" i="6"/>
  <c r="Y114" i="6"/>
  <c r="Z114" i="6"/>
  <c r="AA114" i="6"/>
  <c r="AB114" i="6"/>
  <c r="AC114" i="6"/>
  <c r="V115" i="6"/>
  <c r="W115" i="6"/>
  <c r="X115" i="6"/>
  <c r="Y115" i="6"/>
  <c r="Z115" i="6"/>
  <c r="AA115" i="6"/>
  <c r="AB115" i="6"/>
  <c r="AC115" i="6"/>
  <c r="V116" i="6"/>
  <c r="W116" i="6"/>
  <c r="X116" i="6"/>
  <c r="Y116" i="6"/>
  <c r="Z116" i="6"/>
  <c r="AA116" i="6"/>
  <c r="AB116" i="6"/>
  <c r="AC116" i="6"/>
  <c r="V117" i="6"/>
  <c r="W117" i="6"/>
  <c r="X117" i="6"/>
  <c r="Y117" i="6"/>
  <c r="Z117" i="6"/>
  <c r="AA117" i="6"/>
  <c r="AB117" i="6"/>
  <c r="AC117" i="6"/>
  <c r="V118" i="6"/>
  <c r="W118" i="6"/>
  <c r="X118" i="6"/>
  <c r="Y118" i="6"/>
  <c r="Z118" i="6"/>
  <c r="AA118" i="6"/>
  <c r="AB118" i="6"/>
  <c r="AC118" i="6"/>
  <c r="V119" i="6"/>
  <c r="W119" i="6"/>
  <c r="X119" i="6"/>
  <c r="Y119" i="6"/>
  <c r="Z119" i="6"/>
  <c r="AA119" i="6"/>
  <c r="AB119" i="6"/>
  <c r="AC119" i="6"/>
  <c r="V120" i="6"/>
  <c r="W120" i="6"/>
  <c r="X120" i="6"/>
  <c r="Y120" i="6"/>
  <c r="Z120" i="6"/>
  <c r="AA120" i="6"/>
  <c r="AB120" i="6"/>
  <c r="AC120" i="6"/>
  <c r="V121" i="6"/>
  <c r="W121" i="6"/>
  <c r="X121" i="6"/>
  <c r="Y121" i="6"/>
  <c r="Z121" i="6"/>
  <c r="AA121" i="6"/>
  <c r="AB121" i="6"/>
  <c r="AC121" i="6"/>
  <c r="V122" i="6"/>
  <c r="W122" i="6"/>
  <c r="X122" i="6"/>
  <c r="Y122" i="6"/>
  <c r="Z122" i="6"/>
  <c r="AA122" i="6"/>
  <c r="AB122" i="6"/>
  <c r="AC122" i="6"/>
  <c r="V123" i="6"/>
  <c r="W123" i="6"/>
  <c r="X123" i="6"/>
  <c r="Y123" i="6"/>
  <c r="Z123" i="6"/>
  <c r="AA123" i="6"/>
  <c r="AB123" i="6"/>
  <c r="AC123" i="6"/>
  <c r="V124" i="6"/>
  <c r="W124" i="6"/>
  <c r="X124" i="6"/>
  <c r="Y124" i="6"/>
  <c r="Z124" i="6"/>
  <c r="AA124" i="6"/>
  <c r="AB124" i="6"/>
  <c r="AC124" i="6"/>
  <c r="V125" i="6"/>
  <c r="W125" i="6"/>
  <c r="X125" i="6"/>
  <c r="Y125" i="6"/>
  <c r="Z125" i="6"/>
  <c r="AA125" i="6"/>
  <c r="AB125" i="6"/>
  <c r="AC125" i="6"/>
  <c r="V126" i="6"/>
  <c r="W126" i="6"/>
  <c r="X126" i="6"/>
  <c r="Y126" i="6"/>
  <c r="Z126" i="6"/>
  <c r="AA126" i="6"/>
  <c r="AB126" i="6"/>
  <c r="AC126" i="6"/>
  <c r="V127" i="6"/>
  <c r="W127" i="6"/>
  <c r="X127" i="6"/>
  <c r="Y127" i="6"/>
  <c r="Z127" i="6"/>
  <c r="AA127" i="6"/>
  <c r="AB127" i="6"/>
  <c r="AC127" i="6"/>
  <c r="V128" i="6"/>
  <c r="W128" i="6"/>
  <c r="X128" i="6"/>
  <c r="Y128" i="6"/>
  <c r="Z128" i="6"/>
  <c r="AA128" i="6"/>
  <c r="AB128" i="6"/>
  <c r="AC128" i="6"/>
  <c r="V129" i="6"/>
  <c r="W129" i="6"/>
  <c r="X129" i="6"/>
  <c r="Y129" i="6"/>
  <c r="Z129" i="6"/>
  <c r="AA129" i="6"/>
  <c r="AB129" i="6"/>
  <c r="AC129" i="6"/>
  <c r="V130" i="6"/>
  <c r="W130" i="6"/>
  <c r="X130" i="6"/>
  <c r="Y130" i="6"/>
  <c r="Z130" i="6"/>
  <c r="AA130" i="6"/>
  <c r="AB130" i="6"/>
  <c r="AC130" i="6"/>
  <c r="V131" i="6"/>
  <c r="W131" i="6"/>
  <c r="X131" i="6"/>
  <c r="Y131" i="6"/>
  <c r="Z131" i="6"/>
  <c r="AA131" i="6"/>
  <c r="AB131" i="6"/>
  <c r="AC131" i="6"/>
  <c r="V132" i="6"/>
  <c r="W132" i="6"/>
  <c r="X132" i="6"/>
  <c r="Y132" i="6"/>
  <c r="Z132" i="6"/>
  <c r="AA132" i="6"/>
  <c r="AB132" i="6"/>
  <c r="AC132" i="6"/>
  <c r="V133" i="6"/>
  <c r="W133" i="6"/>
  <c r="X133" i="6"/>
  <c r="Y133" i="6"/>
  <c r="Z133" i="6"/>
  <c r="AA133" i="6"/>
  <c r="AB133" i="6"/>
  <c r="AC133" i="6"/>
  <c r="V134" i="6"/>
  <c r="W134" i="6"/>
  <c r="X134" i="6"/>
  <c r="Y134" i="6"/>
  <c r="Z134" i="6"/>
  <c r="AA134" i="6"/>
  <c r="AB134" i="6"/>
  <c r="AC134" i="6"/>
  <c r="V135" i="6"/>
  <c r="W135" i="6"/>
  <c r="X135" i="6"/>
  <c r="Y135" i="6"/>
  <c r="Z135" i="6"/>
  <c r="AA135" i="6"/>
  <c r="AB135" i="6"/>
  <c r="AC135" i="6"/>
  <c r="V136" i="6"/>
  <c r="W136" i="6"/>
  <c r="X136" i="6"/>
  <c r="Y136" i="6"/>
  <c r="Z136" i="6"/>
  <c r="AA136" i="6"/>
  <c r="AB136" i="6"/>
  <c r="AC136" i="6"/>
  <c r="V137" i="6"/>
  <c r="W137" i="6"/>
  <c r="X137" i="6"/>
  <c r="Y137" i="6"/>
  <c r="Z137" i="6"/>
  <c r="AA137" i="6"/>
  <c r="AB137" i="6"/>
  <c r="AC137" i="6"/>
  <c r="V138" i="6"/>
  <c r="W138" i="6"/>
  <c r="X138" i="6"/>
  <c r="Y138" i="6"/>
  <c r="Z138" i="6"/>
  <c r="AA138" i="6"/>
  <c r="AB138" i="6"/>
  <c r="AC138" i="6"/>
  <c r="V139" i="6"/>
  <c r="W139" i="6"/>
  <c r="X139" i="6"/>
  <c r="Y139" i="6"/>
  <c r="Z139" i="6"/>
  <c r="AA139" i="6"/>
  <c r="AB139" i="6"/>
  <c r="AC139" i="6"/>
  <c r="V140" i="6"/>
  <c r="W140" i="6"/>
  <c r="X140" i="6"/>
  <c r="Y140" i="6"/>
  <c r="Z140" i="6"/>
  <c r="AA140" i="6"/>
  <c r="AB140" i="6"/>
  <c r="AC140" i="6"/>
  <c r="V141" i="6"/>
  <c r="W141" i="6"/>
  <c r="X141" i="6"/>
  <c r="Y141" i="6"/>
  <c r="Z141" i="6"/>
  <c r="AA141" i="6"/>
  <c r="AB141" i="6"/>
  <c r="AC141" i="6"/>
  <c r="V142" i="6"/>
  <c r="W142" i="6"/>
  <c r="X142" i="6"/>
  <c r="Y142" i="6"/>
  <c r="Z142" i="6"/>
  <c r="AA142" i="6"/>
  <c r="AB142" i="6"/>
  <c r="AC142" i="6"/>
  <c r="V143" i="6"/>
  <c r="W143" i="6"/>
  <c r="X143" i="6"/>
  <c r="Y143" i="6"/>
  <c r="Z143" i="6"/>
  <c r="AA143" i="6"/>
  <c r="AB143" i="6"/>
  <c r="AC143" i="6"/>
  <c r="V144" i="6"/>
  <c r="W144" i="6"/>
  <c r="X144" i="6"/>
  <c r="Y144" i="6"/>
  <c r="Z144" i="6"/>
  <c r="AA144" i="6"/>
  <c r="AB144" i="6"/>
  <c r="AC144" i="6"/>
  <c r="V145" i="6"/>
  <c r="W145" i="6"/>
  <c r="X145" i="6"/>
  <c r="Y145" i="6"/>
  <c r="Z145" i="6"/>
  <c r="AA145" i="6"/>
  <c r="AB145" i="6"/>
  <c r="AC145" i="6"/>
  <c r="V146" i="6"/>
  <c r="W146" i="6"/>
  <c r="X146" i="6"/>
  <c r="Y146" i="6"/>
  <c r="Z146" i="6"/>
  <c r="AA146" i="6"/>
  <c r="AB146" i="6"/>
  <c r="AC146" i="6"/>
  <c r="V147" i="6"/>
  <c r="W147" i="6"/>
  <c r="X147" i="6"/>
  <c r="Y147" i="6"/>
  <c r="Z147" i="6"/>
  <c r="AA147" i="6"/>
  <c r="AB147" i="6"/>
  <c r="AC147" i="6"/>
  <c r="V148" i="6"/>
  <c r="W148" i="6"/>
  <c r="X148" i="6"/>
  <c r="Y148" i="6"/>
  <c r="Z148" i="6"/>
  <c r="AA148" i="6"/>
  <c r="AB148" i="6"/>
  <c r="AC148" i="6"/>
  <c r="V149" i="6"/>
  <c r="W149" i="6"/>
  <c r="X149" i="6"/>
  <c r="Y149" i="6"/>
  <c r="Z149" i="6"/>
  <c r="AA149" i="6"/>
  <c r="AB149" i="6"/>
  <c r="AC149" i="6"/>
  <c r="V150" i="6"/>
  <c r="W150" i="6"/>
  <c r="X150" i="6"/>
  <c r="Y150" i="6"/>
  <c r="Z150" i="6"/>
  <c r="AA150" i="6"/>
  <c r="AB150" i="6"/>
  <c r="AC150" i="6"/>
  <c r="V151" i="6"/>
  <c r="W151" i="6"/>
  <c r="X151" i="6"/>
  <c r="Y151" i="6"/>
  <c r="Z151" i="6"/>
  <c r="AA151" i="6"/>
  <c r="AB151" i="6"/>
  <c r="AC151" i="6"/>
  <c r="V152" i="6"/>
  <c r="W152" i="6"/>
  <c r="X152" i="6"/>
  <c r="Y152" i="6"/>
  <c r="Z152" i="6"/>
  <c r="AA152" i="6"/>
  <c r="AB152" i="6"/>
  <c r="AC152" i="6"/>
  <c r="V153" i="6"/>
  <c r="W153" i="6"/>
  <c r="X153" i="6"/>
  <c r="Y153" i="6"/>
  <c r="Z153" i="6"/>
  <c r="AA153" i="6"/>
  <c r="AB153" i="6"/>
  <c r="AC153" i="6"/>
  <c r="V154" i="6"/>
  <c r="W154" i="6"/>
  <c r="X154" i="6"/>
  <c r="Y154" i="6"/>
  <c r="Z154" i="6"/>
  <c r="AA154" i="6"/>
  <c r="AB154" i="6"/>
  <c r="AC154" i="6"/>
  <c r="V155" i="6"/>
  <c r="W155" i="6"/>
  <c r="X155" i="6"/>
  <c r="Y155" i="6"/>
  <c r="Z155" i="6"/>
  <c r="AA155" i="6"/>
  <c r="AB155" i="6"/>
  <c r="AC155" i="6"/>
  <c r="V156" i="6"/>
  <c r="W156" i="6"/>
  <c r="X156" i="6"/>
  <c r="Y156" i="6"/>
  <c r="Z156" i="6"/>
  <c r="AA156" i="6"/>
  <c r="AB156" i="6"/>
  <c r="AC156" i="6"/>
  <c r="V157" i="6"/>
  <c r="W157" i="6"/>
  <c r="X157" i="6"/>
  <c r="Y157" i="6"/>
  <c r="Z157" i="6"/>
  <c r="AA157" i="6"/>
  <c r="AB157" i="6"/>
  <c r="AC157" i="6"/>
  <c r="V158" i="6"/>
  <c r="W158" i="6"/>
  <c r="X158" i="6"/>
  <c r="Y158" i="6"/>
  <c r="Z158" i="6"/>
  <c r="AA158" i="6"/>
  <c r="AB158" i="6"/>
  <c r="AC158" i="6"/>
  <c r="V159" i="6"/>
  <c r="W159" i="6"/>
  <c r="X159" i="6"/>
  <c r="Y159" i="6"/>
  <c r="Z159" i="6"/>
  <c r="AA159" i="6"/>
  <c r="AB159" i="6"/>
  <c r="AC159" i="6"/>
  <c r="V160" i="6"/>
  <c r="W160" i="6"/>
  <c r="X160" i="6"/>
  <c r="Y160" i="6"/>
  <c r="Z160" i="6"/>
  <c r="AA160" i="6"/>
  <c r="AB160" i="6"/>
  <c r="AC160" i="6"/>
  <c r="V161" i="6"/>
  <c r="W161" i="6"/>
  <c r="X161" i="6"/>
  <c r="Y161" i="6"/>
  <c r="Z161" i="6"/>
  <c r="AA161" i="6"/>
  <c r="AB161" i="6"/>
  <c r="AC161" i="6"/>
  <c r="V162" i="6"/>
  <c r="W162" i="6"/>
  <c r="X162" i="6"/>
  <c r="Y162" i="6"/>
  <c r="Z162" i="6"/>
  <c r="AA162" i="6"/>
  <c r="AB162" i="6"/>
  <c r="AC162" i="6"/>
  <c r="V163" i="6"/>
  <c r="W163" i="6"/>
  <c r="X163" i="6"/>
  <c r="Y163" i="6"/>
  <c r="Z163" i="6"/>
  <c r="AA163" i="6"/>
  <c r="AB163" i="6"/>
  <c r="AC163" i="6"/>
  <c r="V164" i="6"/>
  <c r="W164" i="6"/>
  <c r="X164" i="6"/>
  <c r="Y164" i="6"/>
  <c r="Z164" i="6"/>
  <c r="AA164" i="6"/>
  <c r="AB164" i="6"/>
  <c r="AC164" i="6"/>
  <c r="V165" i="6"/>
  <c r="W165" i="6"/>
  <c r="X165" i="6"/>
  <c r="Y165" i="6"/>
  <c r="Z165" i="6"/>
  <c r="AA165" i="6"/>
  <c r="AB165" i="6"/>
  <c r="AC165" i="6"/>
  <c r="V166" i="6"/>
  <c r="W166" i="6"/>
  <c r="X166" i="6"/>
  <c r="Y166" i="6"/>
  <c r="Z166" i="6"/>
  <c r="AA166" i="6"/>
  <c r="AB166" i="6"/>
  <c r="AC166" i="6"/>
  <c r="V167" i="6"/>
  <c r="W167" i="6"/>
  <c r="X167" i="6"/>
  <c r="Y167" i="6"/>
  <c r="Z167" i="6"/>
  <c r="AA167" i="6"/>
  <c r="AB167" i="6"/>
  <c r="AC167" i="6"/>
  <c r="V168" i="6"/>
  <c r="W168" i="6"/>
  <c r="X168" i="6"/>
  <c r="Y168" i="6"/>
  <c r="Z168" i="6"/>
  <c r="AA168" i="6"/>
  <c r="AB168" i="6"/>
  <c r="AC168" i="6"/>
  <c r="V169" i="6"/>
  <c r="W169" i="6"/>
  <c r="X169" i="6"/>
  <c r="Y169" i="6"/>
  <c r="Z169" i="6"/>
  <c r="AA169" i="6"/>
  <c r="AB169" i="6"/>
  <c r="AC169" i="6"/>
  <c r="V170" i="6"/>
  <c r="W170" i="6"/>
  <c r="X170" i="6"/>
  <c r="Y170" i="6"/>
  <c r="Z170" i="6"/>
  <c r="AA170" i="6"/>
  <c r="AB170" i="6"/>
  <c r="AC170" i="6"/>
  <c r="V171" i="6"/>
  <c r="W171" i="6"/>
  <c r="X171" i="6"/>
  <c r="Y171" i="6"/>
  <c r="Z171" i="6"/>
  <c r="AA171" i="6"/>
  <c r="AB171" i="6"/>
  <c r="AC171" i="6"/>
  <c r="V172" i="6"/>
  <c r="W172" i="6"/>
  <c r="X172" i="6"/>
  <c r="Y172" i="6"/>
  <c r="Z172" i="6"/>
  <c r="AA172" i="6"/>
  <c r="AB172" i="6"/>
  <c r="AC172" i="6"/>
  <c r="V173" i="6"/>
  <c r="W173" i="6"/>
  <c r="X173" i="6"/>
  <c r="Y173" i="6"/>
  <c r="Z173" i="6"/>
  <c r="AA173" i="6"/>
  <c r="AB173" i="6"/>
  <c r="AC173" i="6"/>
  <c r="V174" i="6"/>
  <c r="W174" i="6"/>
  <c r="X174" i="6"/>
  <c r="Y174" i="6"/>
  <c r="Z174" i="6"/>
  <c r="AA174" i="6"/>
  <c r="AB174" i="6"/>
  <c r="AC174" i="6"/>
  <c r="V175" i="6"/>
  <c r="W175" i="6"/>
  <c r="X175" i="6"/>
  <c r="Y175" i="6"/>
  <c r="Z175" i="6"/>
  <c r="AA175" i="6"/>
  <c r="AB175" i="6"/>
  <c r="AC175" i="6"/>
  <c r="V176" i="6"/>
  <c r="W176" i="6"/>
  <c r="X176" i="6"/>
  <c r="Y176" i="6"/>
  <c r="Z176" i="6"/>
  <c r="AA176" i="6"/>
  <c r="AB176" i="6"/>
  <c r="AC176" i="6"/>
  <c r="V177" i="6"/>
  <c r="W177" i="6"/>
  <c r="X177" i="6"/>
  <c r="Y177" i="6"/>
  <c r="Z177" i="6"/>
  <c r="AA177" i="6"/>
  <c r="AB177" i="6"/>
  <c r="AC177" i="6"/>
  <c r="V178" i="6"/>
  <c r="W178" i="6"/>
  <c r="X178" i="6"/>
  <c r="Y178" i="6"/>
  <c r="Z178" i="6"/>
  <c r="AA178" i="6"/>
  <c r="AB178" i="6"/>
  <c r="AC178" i="6"/>
  <c r="V179" i="6"/>
  <c r="W179" i="6"/>
  <c r="X179" i="6"/>
  <c r="Y179" i="6"/>
  <c r="Z179" i="6"/>
  <c r="AA179" i="6"/>
  <c r="AB179" i="6"/>
  <c r="AC179" i="6"/>
  <c r="V180" i="6"/>
  <c r="W180" i="6"/>
  <c r="X180" i="6"/>
  <c r="Y180" i="6"/>
  <c r="Z180" i="6"/>
  <c r="AA180" i="6"/>
  <c r="AB180" i="6"/>
  <c r="AC180" i="6"/>
  <c r="V181" i="6"/>
  <c r="W181" i="6"/>
  <c r="X181" i="6"/>
  <c r="Y181" i="6"/>
  <c r="Z181" i="6"/>
  <c r="AA181" i="6"/>
  <c r="AB181" i="6"/>
  <c r="AC181" i="6"/>
  <c r="V182" i="6"/>
  <c r="W182" i="6"/>
  <c r="X182" i="6"/>
  <c r="Y182" i="6"/>
  <c r="Z182" i="6"/>
  <c r="AA182" i="6"/>
  <c r="AB182" i="6"/>
  <c r="AC182" i="6"/>
  <c r="V183" i="6"/>
  <c r="W183" i="6"/>
  <c r="X183" i="6"/>
  <c r="Y183" i="6"/>
  <c r="Z183" i="6"/>
  <c r="AA183" i="6"/>
  <c r="AB183" i="6"/>
  <c r="AC183" i="6"/>
  <c r="V184" i="6"/>
  <c r="W184" i="6"/>
  <c r="X184" i="6"/>
  <c r="Y184" i="6"/>
  <c r="Z184" i="6"/>
  <c r="AA184" i="6"/>
  <c r="AB184" i="6"/>
  <c r="AC184" i="6"/>
  <c r="V185" i="6"/>
  <c r="W185" i="6"/>
  <c r="X185" i="6"/>
  <c r="Y185" i="6"/>
  <c r="Z185" i="6"/>
  <c r="AA185" i="6"/>
  <c r="AB185" i="6"/>
  <c r="AC185" i="6"/>
  <c r="V186" i="6"/>
  <c r="W186" i="6"/>
  <c r="X186" i="6"/>
  <c r="Y186" i="6"/>
  <c r="Z186" i="6"/>
  <c r="AA186" i="6"/>
  <c r="AB186" i="6"/>
  <c r="AC186" i="6"/>
  <c r="V187" i="6"/>
  <c r="W187" i="6"/>
  <c r="X187" i="6"/>
  <c r="Y187" i="6"/>
  <c r="Z187" i="6"/>
  <c r="AA187" i="6"/>
  <c r="AB187" i="6"/>
  <c r="AC187" i="6"/>
  <c r="V188" i="6"/>
  <c r="W188" i="6"/>
  <c r="X188" i="6"/>
  <c r="Y188" i="6"/>
  <c r="Z188" i="6"/>
  <c r="AA188" i="6"/>
  <c r="AB188" i="6"/>
  <c r="AC188" i="6"/>
  <c r="V189" i="6"/>
  <c r="W189" i="6"/>
  <c r="X189" i="6"/>
  <c r="Y189" i="6"/>
  <c r="Z189" i="6"/>
  <c r="AA189" i="6"/>
  <c r="AB189" i="6"/>
  <c r="AC189" i="6"/>
  <c r="V190" i="6"/>
  <c r="W190" i="6"/>
  <c r="X190" i="6"/>
  <c r="Y190" i="6"/>
  <c r="Z190" i="6"/>
  <c r="AA190" i="6"/>
  <c r="AB190" i="6"/>
  <c r="AC190" i="6"/>
  <c r="V191" i="6"/>
  <c r="W191" i="6"/>
  <c r="X191" i="6"/>
  <c r="Y191" i="6"/>
  <c r="Z191" i="6"/>
  <c r="AA191" i="6"/>
  <c r="AB191" i="6"/>
  <c r="AC191" i="6"/>
  <c r="V192" i="6"/>
  <c r="W192" i="6"/>
  <c r="X192" i="6"/>
  <c r="Y192" i="6"/>
  <c r="Z192" i="6"/>
  <c r="AA192" i="6"/>
  <c r="AB192" i="6"/>
  <c r="AC192" i="6"/>
  <c r="V193" i="6"/>
  <c r="W193" i="6"/>
  <c r="X193" i="6"/>
  <c r="Y193" i="6"/>
  <c r="Z193" i="6"/>
  <c r="AA193" i="6"/>
  <c r="AB193" i="6"/>
  <c r="AC193" i="6"/>
  <c r="V194" i="6"/>
  <c r="W194" i="6"/>
  <c r="X194" i="6"/>
  <c r="Y194" i="6"/>
  <c r="Z194" i="6"/>
  <c r="AA194" i="6"/>
  <c r="AB194" i="6"/>
  <c r="AC194" i="6"/>
  <c r="V195" i="6"/>
  <c r="W195" i="6"/>
  <c r="X195" i="6"/>
  <c r="Y195" i="6"/>
  <c r="Z195" i="6"/>
  <c r="AA195" i="6"/>
  <c r="AB195" i="6"/>
  <c r="AC195" i="6"/>
  <c r="V196" i="6"/>
  <c r="W196" i="6"/>
  <c r="X196" i="6"/>
  <c r="Y196" i="6"/>
  <c r="Z196" i="6"/>
  <c r="AA196" i="6"/>
  <c r="AB196" i="6"/>
  <c r="AC196" i="6"/>
  <c r="V197" i="6"/>
  <c r="W197" i="6"/>
  <c r="X197" i="6"/>
  <c r="Y197" i="6"/>
  <c r="Z197" i="6"/>
  <c r="AA197" i="6"/>
  <c r="AB197" i="6"/>
  <c r="AC197" i="6"/>
  <c r="V198" i="6"/>
  <c r="W198" i="6"/>
  <c r="X198" i="6"/>
  <c r="Y198" i="6"/>
  <c r="Z198" i="6"/>
  <c r="AA198" i="6"/>
  <c r="AB198" i="6"/>
  <c r="AC198" i="6"/>
  <c r="V199" i="6"/>
  <c r="W199" i="6"/>
  <c r="X199" i="6"/>
  <c r="Y199" i="6"/>
  <c r="Z199" i="6"/>
  <c r="AA199" i="6"/>
  <c r="AB199" i="6"/>
  <c r="AC199" i="6"/>
  <c r="V200" i="6"/>
  <c r="W200" i="6"/>
  <c r="X200" i="6"/>
  <c r="Y200" i="6"/>
  <c r="Z200" i="6"/>
  <c r="AA200" i="6"/>
  <c r="AB200" i="6"/>
  <c r="AC200" i="6"/>
  <c r="V201" i="6"/>
  <c r="W201" i="6"/>
  <c r="X201" i="6"/>
  <c r="Y201" i="6"/>
  <c r="Z201" i="6"/>
  <c r="AA201" i="6"/>
  <c r="AB201" i="6"/>
  <c r="AC201" i="6"/>
  <c r="V202" i="6"/>
  <c r="W202" i="6"/>
  <c r="X202" i="6"/>
  <c r="Y202" i="6"/>
  <c r="Z202" i="6"/>
  <c r="AA202" i="6"/>
  <c r="AB202" i="6"/>
  <c r="AC202" i="6"/>
  <c r="V203" i="6"/>
  <c r="W203" i="6"/>
  <c r="X203" i="6"/>
  <c r="Y203" i="6"/>
  <c r="Z203" i="6"/>
  <c r="AA203" i="6"/>
  <c r="AB203" i="6"/>
  <c r="AC203" i="6"/>
  <c r="V204" i="6"/>
  <c r="W204" i="6"/>
  <c r="X204" i="6"/>
  <c r="Y204" i="6"/>
  <c r="Z204" i="6"/>
  <c r="AA204" i="6"/>
  <c r="AB204" i="6"/>
  <c r="AC204" i="6"/>
  <c r="V205" i="6"/>
  <c r="W205" i="6"/>
  <c r="X205" i="6"/>
  <c r="Y205" i="6"/>
  <c r="Z205" i="6"/>
  <c r="AA205" i="6"/>
  <c r="AB205" i="6"/>
  <c r="AC205" i="6"/>
  <c r="V206" i="6"/>
  <c r="W206" i="6"/>
  <c r="X206" i="6"/>
  <c r="Y206" i="6"/>
  <c r="Z206" i="6"/>
  <c r="AA206" i="6"/>
  <c r="AB206" i="6"/>
  <c r="AC206" i="6"/>
  <c r="V207" i="6"/>
  <c r="W207" i="6"/>
  <c r="X207" i="6"/>
  <c r="Y207" i="6"/>
  <c r="Z207" i="6"/>
  <c r="AA207" i="6"/>
  <c r="AB207" i="6"/>
  <c r="AC207" i="6"/>
  <c r="V208" i="6"/>
  <c r="W208" i="6"/>
  <c r="X208" i="6"/>
  <c r="Y208" i="6"/>
  <c r="Z208" i="6"/>
  <c r="AA208" i="6"/>
  <c r="AB208" i="6"/>
  <c r="AC208" i="6"/>
  <c r="V209" i="6"/>
  <c r="W209" i="6"/>
  <c r="X209" i="6"/>
  <c r="Y209" i="6"/>
  <c r="Z209" i="6"/>
  <c r="AA209" i="6"/>
  <c r="AB209" i="6"/>
  <c r="AC209" i="6"/>
  <c r="V210" i="6"/>
  <c r="W210" i="6"/>
  <c r="X210" i="6"/>
  <c r="Y210" i="6"/>
  <c r="Z210" i="6"/>
  <c r="AA210" i="6"/>
  <c r="AB210" i="6"/>
  <c r="AC210" i="6"/>
  <c r="V211" i="6"/>
  <c r="W211" i="6"/>
  <c r="X211" i="6"/>
  <c r="Y211" i="6"/>
  <c r="Z211" i="6"/>
  <c r="AA211" i="6"/>
  <c r="AB211" i="6"/>
  <c r="AC211" i="6"/>
  <c r="V212" i="6"/>
  <c r="W212" i="6"/>
  <c r="X212" i="6"/>
  <c r="Y212" i="6"/>
  <c r="Z212" i="6"/>
  <c r="AA212" i="6"/>
  <c r="AB212" i="6"/>
  <c r="AC212" i="6"/>
  <c r="V213" i="6"/>
  <c r="W213" i="6"/>
  <c r="X213" i="6"/>
  <c r="Y213" i="6"/>
  <c r="Z213" i="6"/>
  <c r="AA213" i="6"/>
  <c r="AB213" i="6"/>
  <c r="AC213" i="6"/>
  <c r="V214" i="6"/>
  <c r="W214" i="6"/>
  <c r="X214" i="6"/>
  <c r="Y214" i="6"/>
  <c r="Z214" i="6"/>
  <c r="AA214" i="6"/>
  <c r="AB214" i="6"/>
  <c r="AC214" i="6"/>
  <c r="V215" i="6"/>
  <c r="W215" i="6"/>
  <c r="X215" i="6"/>
  <c r="Y215" i="6"/>
  <c r="Z215" i="6"/>
  <c r="AA215" i="6"/>
  <c r="AB215" i="6"/>
  <c r="AC215" i="6"/>
  <c r="V216" i="6"/>
  <c r="W216" i="6"/>
  <c r="X216" i="6"/>
  <c r="Y216" i="6"/>
  <c r="Z216" i="6"/>
  <c r="AA216" i="6"/>
  <c r="AB216" i="6"/>
  <c r="AC216" i="6"/>
  <c r="V217" i="6"/>
  <c r="W217" i="6"/>
  <c r="X217" i="6"/>
  <c r="Y217" i="6"/>
  <c r="Z217" i="6"/>
  <c r="AA217" i="6"/>
  <c r="AB217" i="6"/>
  <c r="AC217" i="6"/>
  <c r="V218" i="6"/>
  <c r="W218" i="6"/>
  <c r="X218" i="6"/>
  <c r="Y218" i="6"/>
  <c r="Z218" i="6"/>
  <c r="AA218" i="6"/>
  <c r="AB218" i="6"/>
  <c r="AC218" i="6"/>
  <c r="V219" i="6"/>
  <c r="W219" i="6"/>
  <c r="X219" i="6"/>
  <c r="Y219" i="6"/>
  <c r="Z219" i="6"/>
  <c r="AA219" i="6"/>
  <c r="AB219" i="6"/>
  <c r="AC219" i="6"/>
  <c r="V220" i="6"/>
  <c r="W220" i="6"/>
  <c r="X220" i="6"/>
  <c r="Y220" i="6"/>
  <c r="Z220" i="6"/>
  <c r="AA220" i="6"/>
  <c r="AB220" i="6"/>
  <c r="AC220" i="6"/>
  <c r="V221" i="6"/>
  <c r="W221" i="6"/>
  <c r="X221" i="6"/>
  <c r="Y221" i="6"/>
  <c r="Z221" i="6"/>
  <c r="AA221" i="6"/>
  <c r="AB221" i="6"/>
  <c r="AC221" i="6"/>
  <c r="V222" i="6"/>
  <c r="W222" i="6"/>
  <c r="X222" i="6"/>
  <c r="Y222" i="6"/>
  <c r="Z222" i="6"/>
  <c r="AA222" i="6"/>
  <c r="AB222" i="6"/>
  <c r="AC222" i="6"/>
  <c r="V223" i="6"/>
  <c r="W223" i="6"/>
  <c r="X223" i="6"/>
  <c r="Y223" i="6"/>
  <c r="Z223" i="6"/>
  <c r="AA223" i="6"/>
  <c r="AB223" i="6"/>
  <c r="AC223" i="6"/>
  <c r="V224" i="6"/>
  <c r="W224" i="6"/>
  <c r="X224" i="6"/>
  <c r="Y224" i="6"/>
  <c r="Z224" i="6"/>
  <c r="AA224" i="6"/>
  <c r="AB224" i="6"/>
  <c r="AC224" i="6"/>
  <c r="V225" i="6"/>
  <c r="W225" i="6"/>
  <c r="X225" i="6"/>
  <c r="Y225" i="6"/>
  <c r="Z225" i="6"/>
  <c r="AA225" i="6"/>
  <c r="AB225" i="6"/>
  <c r="AC225" i="6"/>
  <c r="V226" i="6"/>
  <c r="W226" i="6"/>
  <c r="X226" i="6"/>
  <c r="Y226" i="6"/>
  <c r="Z226" i="6"/>
  <c r="AA226" i="6"/>
  <c r="AB226" i="6"/>
  <c r="AC226" i="6"/>
  <c r="V227" i="6"/>
  <c r="W227" i="6"/>
  <c r="X227" i="6"/>
  <c r="Y227" i="6"/>
  <c r="Z227" i="6"/>
  <c r="AA227" i="6"/>
  <c r="AB227" i="6"/>
  <c r="AC227" i="6"/>
  <c r="V228" i="6"/>
  <c r="W228" i="6"/>
  <c r="X228" i="6"/>
  <c r="Y228" i="6"/>
  <c r="Z228" i="6"/>
  <c r="AA228" i="6"/>
  <c r="AB228" i="6"/>
  <c r="AC228" i="6"/>
  <c r="V229" i="6"/>
  <c r="W229" i="6"/>
  <c r="X229" i="6"/>
  <c r="Y229" i="6"/>
  <c r="Z229" i="6"/>
  <c r="AA229" i="6"/>
  <c r="AB229" i="6"/>
  <c r="AC229" i="6"/>
  <c r="V230" i="6"/>
  <c r="W230" i="6"/>
  <c r="X230" i="6"/>
  <c r="Y230" i="6"/>
  <c r="Z230" i="6"/>
  <c r="AA230" i="6"/>
  <c r="AB230" i="6"/>
  <c r="AC230" i="6"/>
  <c r="V231" i="6"/>
  <c r="W231" i="6"/>
  <c r="X231" i="6"/>
  <c r="Y231" i="6"/>
  <c r="Z231" i="6"/>
  <c r="AA231" i="6"/>
  <c r="AB231" i="6"/>
  <c r="AC231" i="6"/>
  <c r="V232" i="6"/>
  <c r="W232" i="6"/>
  <c r="X232" i="6"/>
  <c r="Y232" i="6"/>
  <c r="Z232" i="6"/>
  <c r="AA232" i="6"/>
  <c r="AB232" i="6"/>
  <c r="AC232" i="6"/>
  <c r="V233" i="6"/>
  <c r="W233" i="6"/>
  <c r="X233" i="6"/>
  <c r="Y233" i="6"/>
  <c r="Z233" i="6"/>
  <c r="AA233" i="6"/>
  <c r="AB233" i="6"/>
  <c r="AC233" i="6"/>
  <c r="V234" i="6"/>
  <c r="W234" i="6"/>
  <c r="X234" i="6"/>
  <c r="Y234" i="6"/>
  <c r="Z234" i="6"/>
  <c r="AA234" i="6"/>
  <c r="AB234" i="6"/>
  <c r="AC234" i="6"/>
  <c r="V235" i="6"/>
  <c r="W235" i="6"/>
  <c r="X235" i="6"/>
  <c r="Y235" i="6"/>
  <c r="Z235" i="6"/>
  <c r="AA235" i="6"/>
  <c r="AB235" i="6"/>
  <c r="AC235" i="6"/>
  <c r="V236" i="6"/>
  <c r="W236" i="6"/>
  <c r="X236" i="6"/>
  <c r="Y236" i="6"/>
  <c r="Z236" i="6"/>
  <c r="AA236" i="6"/>
  <c r="AB236" i="6"/>
  <c r="AC236" i="6"/>
  <c r="V237" i="6"/>
  <c r="W237" i="6"/>
  <c r="X237" i="6"/>
  <c r="Y237" i="6"/>
  <c r="Z237" i="6"/>
  <c r="AA237" i="6"/>
  <c r="AB237" i="6"/>
  <c r="AC237" i="6"/>
  <c r="V238" i="6"/>
  <c r="W238" i="6"/>
  <c r="X238" i="6"/>
  <c r="Y238" i="6"/>
  <c r="Z238" i="6"/>
  <c r="AA238" i="6"/>
  <c r="AB238" i="6"/>
  <c r="AC238" i="6"/>
  <c r="V239" i="6"/>
  <c r="W239" i="6"/>
  <c r="X239" i="6"/>
  <c r="Y239" i="6"/>
  <c r="Z239" i="6"/>
  <c r="AA239" i="6"/>
  <c r="AB239" i="6"/>
  <c r="AC239" i="6"/>
  <c r="V240" i="6"/>
  <c r="W240" i="6"/>
  <c r="X240" i="6"/>
  <c r="Y240" i="6"/>
  <c r="Z240" i="6"/>
  <c r="AA240" i="6"/>
  <c r="AB240" i="6"/>
  <c r="AC240" i="6"/>
  <c r="V241" i="6"/>
  <c r="W241" i="6"/>
  <c r="X241" i="6"/>
  <c r="Y241" i="6"/>
  <c r="Z241" i="6"/>
  <c r="AA241" i="6"/>
  <c r="AB241" i="6"/>
  <c r="AC241" i="6"/>
  <c r="V242" i="6"/>
  <c r="W242" i="6"/>
  <c r="X242" i="6"/>
  <c r="Y242" i="6"/>
  <c r="Z242" i="6"/>
  <c r="AA242" i="6"/>
  <c r="AB242" i="6"/>
  <c r="AC242" i="6"/>
  <c r="V243" i="6"/>
  <c r="W243" i="6"/>
  <c r="X243" i="6"/>
  <c r="Y243" i="6"/>
  <c r="Z243" i="6"/>
  <c r="AA243" i="6"/>
  <c r="AB243" i="6"/>
  <c r="AC243" i="6"/>
  <c r="V244" i="6"/>
  <c r="W244" i="6"/>
  <c r="X244" i="6"/>
  <c r="Y244" i="6"/>
  <c r="Z244" i="6"/>
  <c r="AA244" i="6"/>
  <c r="AB244" i="6"/>
  <c r="AC244" i="6"/>
  <c r="V245" i="6"/>
  <c r="W245" i="6"/>
  <c r="X245" i="6"/>
  <c r="Y245" i="6"/>
  <c r="Z245" i="6"/>
  <c r="AA245" i="6"/>
  <c r="AB245" i="6"/>
  <c r="AC245" i="6"/>
  <c r="V246" i="6"/>
  <c r="W246" i="6"/>
  <c r="X246" i="6"/>
  <c r="Y246" i="6"/>
  <c r="Z246" i="6"/>
  <c r="AA246" i="6"/>
  <c r="AB246" i="6"/>
  <c r="AC246" i="6"/>
  <c r="V247" i="6"/>
  <c r="W247" i="6"/>
  <c r="X247" i="6"/>
  <c r="Y247" i="6"/>
  <c r="Z247" i="6"/>
  <c r="AA247" i="6"/>
  <c r="AB247" i="6"/>
  <c r="AC247" i="6"/>
  <c r="V248" i="6"/>
  <c r="W248" i="6"/>
  <c r="X248" i="6"/>
  <c r="Y248" i="6"/>
  <c r="Z248" i="6"/>
  <c r="AA248" i="6"/>
  <c r="AB248" i="6"/>
  <c r="AC248" i="6"/>
  <c r="V249" i="6"/>
  <c r="W249" i="6"/>
  <c r="X249" i="6"/>
  <c r="Y249" i="6"/>
  <c r="Z249" i="6"/>
  <c r="AA249" i="6"/>
  <c r="AB249" i="6"/>
  <c r="AC249" i="6"/>
  <c r="V250" i="6"/>
  <c r="W250" i="6"/>
  <c r="X250" i="6"/>
  <c r="Y250" i="6"/>
  <c r="Z250" i="6"/>
  <c r="AA250" i="6"/>
  <c r="AB250" i="6"/>
  <c r="AC250" i="6"/>
  <c r="V251" i="6"/>
  <c r="W251" i="6"/>
  <c r="X251" i="6"/>
  <c r="Y251" i="6"/>
  <c r="Z251" i="6"/>
  <c r="AA251" i="6"/>
  <c r="AB251" i="6"/>
  <c r="AC251" i="6"/>
  <c r="V252" i="6"/>
  <c r="W252" i="6"/>
  <c r="X252" i="6"/>
  <c r="Y252" i="6"/>
  <c r="Z252" i="6"/>
  <c r="AA252" i="6"/>
  <c r="AB252" i="6"/>
  <c r="AC252" i="6"/>
  <c r="V253" i="6"/>
  <c r="W253" i="6"/>
  <c r="X253" i="6"/>
  <c r="Y253" i="6"/>
  <c r="Z253" i="6"/>
  <c r="AA253" i="6"/>
  <c r="AB253" i="6"/>
  <c r="AC253" i="6"/>
  <c r="V254" i="6"/>
  <c r="W254" i="6"/>
  <c r="X254" i="6"/>
  <c r="Y254" i="6"/>
  <c r="Z254" i="6"/>
  <c r="AA254" i="6"/>
  <c r="AB254" i="6"/>
  <c r="AC254" i="6"/>
  <c r="V255" i="6"/>
  <c r="W255" i="6"/>
  <c r="X255" i="6"/>
  <c r="Y255" i="6"/>
  <c r="Z255" i="6"/>
  <c r="AA255" i="6"/>
  <c r="AB255" i="6"/>
  <c r="AC255" i="6"/>
  <c r="V256" i="6"/>
  <c r="W256" i="6"/>
  <c r="X256" i="6"/>
  <c r="Y256" i="6"/>
  <c r="Z256" i="6"/>
  <c r="AA256" i="6"/>
  <c r="AB256" i="6"/>
  <c r="AC256" i="6"/>
  <c r="V257" i="6"/>
  <c r="W257" i="6"/>
  <c r="X257" i="6"/>
  <c r="Y257" i="6"/>
  <c r="Z257" i="6"/>
  <c r="AA257" i="6"/>
  <c r="AB257" i="6"/>
  <c r="AC257" i="6"/>
  <c r="V258" i="6"/>
  <c r="W258" i="6"/>
  <c r="X258" i="6"/>
  <c r="Y258" i="6"/>
  <c r="Z258" i="6"/>
  <c r="AA258" i="6"/>
  <c r="AB258" i="6"/>
  <c r="AC258" i="6"/>
  <c r="V259" i="6"/>
  <c r="W259" i="6"/>
  <c r="X259" i="6"/>
  <c r="Y259" i="6"/>
  <c r="Z259" i="6"/>
  <c r="AA259" i="6"/>
  <c r="AB259" i="6"/>
  <c r="AC259" i="6"/>
  <c r="V260" i="6"/>
  <c r="W260" i="6"/>
  <c r="X260" i="6"/>
  <c r="Y260" i="6"/>
  <c r="Z260" i="6"/>
  <c r="AA260" i="6"/>
  <c r="AB260" i="6"/>
  <c r="AC260" i="6"/>
  <c r="V261" i="6"/>
  <c r="W261" i="6"/>
  <c r="X261" i="6"/>
  <c r="Y261" i="6"/>
  <c r="Z261" i="6"/>
  <c r="AA261" i="6"/>
  <c r="AB261" i="6"/>
  <c r="AC261" i="6"/>
  <c r="W24" i="6"/>
  <c r="X24" i="6"/>
  <c r="Y24" i="6"/>
  <c r="Z24" i="6"/>
  <c r="AA24" i="6"/>
  <c r="AB24" i="6"/>
  <c r="AC24" i="6"/>
  <c r="V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4" i="6"/>
  <c r="I23" i="6" l="1"/>
  <c r="R23" i="6" s="1"/>
  <c r="I14" i="6"/>
  <c r="I15" i="6"/>
  <c r="I16" i="6"/>
  <c r="I17" i="6"/>
  <c r="I18" i="6"/>
  <c r="I19" i="6"/>
  <c r="I20" i="6"/>
  <c r="I21" i="6"/>
  <c r="I22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13" i="6"/>
  <c r="B23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M250" i="6" l="1"/>
  <c r="M260" i="6"/>
  <c r="M258" i="6"/>
  <c r="M256" i="6"/>
  <c r="M248" i="6"/>
  <c r="M246" i="6"/>
  <c r="M244" i="6"/>
  <c r="M242" i="6"/>
  <c r="M261" i="6"/>
  <c r="M257" i="6"/>
  <c r="M249" i="6"/>
  <c r="M245" i="6"/>
  <c r="M241" i="6"/>
  <c r="M254" i="6"/>
  <c r="M252" i="6"/>
  <c r="M253" i="6"/>
  <c r="M255" i="6"/>
  <c r="M247" i="6"/>
  <c r="M259" i="6"/>
  <c r="M251" i="6"/>
  <c r="M243" i="6"/>
  <c r="G70" i="6" l="1"/>
  <c r="G86" i="6"/>
  <c r="G134" i="6"/>
  <c r="G150" i="6"/>
  <c r="G178" i="6"/>
  <c r="G186" i="6"/>
  <c r="G210" i="6"/>
  <c r="G218" i="6"/>
  <c r="G241" i="6"/>
  <c r="S241" i="6" s="1"/>
  <c r="G242" i="6"/>
  <c r="S242" i="6" s="1"/>
  <c r="G243" i="6"/>
  <c r="G244" i="6"/>
  <c r="G245" i="6"/>
  <c r="S245" i="6" s="1"/>
  <c r="G246" i="6"/>
  <c r="S246" i="6" s="1"/>
  <c r="G247" i="6"/>
  <c r="G248" i="6"/>
  <c r="G249" i="6"/>
  <c r="S249" i="6" s="1"/>
  <c r="G250" i="6"/>
  <c r="S250" i="6" s="1"/>
  <c r="G251" i="6"/>
  <c r="G252" i="6"/>
  <c r="G253" i="6"/>
  <c r="S253" i="6" s="1"/>
  <c r="G254" i="6"/>
  <c r="S254" i="6" s="1"/>
  <c r="G255" i="6"/>
  <c r="G256" i="6"/>
  <c r="G257" i="6"/>
  <c r="S257" i="6" s="1"/>
  <c r="G258" i="6"/>
  <c r="S258" i="6" s="1"/>
  <c r="G259" i="6"/>
  <c r="G260" i="6"/>
  <c r="G261" i="6"/>
  <c r="S261" i="6" s="1"/>
  <c r="G24" i="6"/>
  <c r="F262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B25" i="6"/>
  <c r="F25" i="6" s="1"/>
  <c r="C25" i="6"/>
  <c r="J25" i="6" s="1"/>
  <c r="D25" i="6"/>
  <c r="G25" i="6" s="1"/>
  <c r="E25" i="6"/>
  <c r="B26" i="6"/>
  <c r="F26" i="6" s="1"/>
  <c r="C26" i="6"/>
  <c r="J26" i="6" s="1"/>
  <c r="D26" i="6"/>
  <c r="G26" i="6" s="1"/>
  <c r="E26" i="6"/>
  <c r="B27" i="6"/>
  <c r="F27" i="6" s="1"/>
  <c r="C27" i="6"/>
  <c r="J27" i="6" s="1"/>
  <c r="D27" i="6"/>
  <c r="G27" i="6" s="1"/>
  <c r="E27" i="6"/>
  <c r="B28" i="6"/>
  <c r="F28" i="6" s="1"/>
  <c r="C28" i="6"/>
  <c r="J28" i="6" s="1"/>
  <c r="D28" i="6"/>
  <c r="G28" i="6" s="1"/>
  <c r="E28" i="6"/>
  <c r="B29" i="6"/>
  <c r="F29" i="6" s="1"/>
  <c r="C29" i="6"/>
  <c r="J29" i="6" s="1"/>
  <c r="D29" i="6"/>
  <c r="G29" i="6" s="1"/>
  <c r="E29" i="6"/>
  <c r="B30" i="6"/>
  <c r="F30" i="6" s="1"/>
  <c r="C30" i="6"/>
  <c r="J30" i="6" s="1"/>
  <c r="D30" i="6"/>
  <c r="G30" i="6" s="1"/>
  <c r="E30" i="6"/>
  <c r="B31" i="6"/>
  <c r="F31" i="6" s="1"/>
  <c r="C31" i="6"/>
  <c r="J31" i="6" s="1"/>
  <c r="D31" i="6"/>
  <c r="G31" i="6" s="1"/>
  <c r="E31" i="6"/>
  <c r="B32" i="6"/>
  <c r="F32" i="6" s="1"/>
  <c r="C32" i="6"/>
  <c r="J32" i="6" s="1"/>
  <c r="D32" i="6"/>
  <c r="G32" i="6" s="1"/>
  <c r="E32" i="6"/>
  <c r="B33" i="6"/>
  <c r="F33" i="6" s="1"/>
  <c r="C33" i="6"/>
  <c r="J33" i="6" s="1"/>
  <c r="D33" i="6"/>
  <c r="G33" i="6" s="1"/>
  <c r="E33" i="6"/>
  <c r="B34" i="6"/>
  <c r="F34" i="6" s="1"/>
  <c r="C34" i="6"/>
  <c r="J34" i="6" s="1"/>
  <c r="D34" i="6"/>
  <c r="G34" i="6" s="1"/>
  <c r="E34" i="6"/>
  <c r="B35" i="6"/>
  <c r="F35" i="6" s="1"/>
  <c r="C35" i="6"/>
  <c r="J35" i="6" s="1"/>
  <c r="D35" i="6"/>
  <c r="G35" i="6" s="1"/>
  <c r="E35" i="6"/>
  <c r="B36" i="6"/>
  <c r="F36" i="6" s="1"/>
  <c r="C36" i="6"/>
  <c r="J36" i="6" s="1"/>
  <c r="D36" i="6"/>
  <c r="G36" i="6" s="1"/>
  <c r="E36" i="6"/>
  <c r="B37" i="6"/>
  <c r="F37" i="6" s="1"/>
  <c r="C37" i="6"/>
  <c r="J37" i="6" s="1"/>
  <c r="D37" i="6"/>
  <c r="G37" i="6" s="1"/>
  <c r="E37" i="6"/>
  <c r="B38" i="6"/>
  <c r="F38" i="6" s="1"/>
  <c r="C38" i="6"/>
  <c r="J38" i="6" s="1"/>
  <c r="D38" i="6"/>
  <c r="G38" i="6" s="1"/>
  <c r="E38" i="6"/>
  <c r="B39" i="6"/>
  <c r="F39" i="6" s="1"/>
  <c r="C39" i="6"/>
  <c r="J39" i="6" s="1"/>
  <c r="D39" i="6"/>
  <c r="G39" i="6" s="1"/>
  <c r="E39" i="6"/>
  <c r="B40" i="6"/>
  <c r="F40" i="6" s="1"/>
  <c r="C40" i="6"/>
  <c r="J40" i="6" s="1"/>
  <c r="D40" i="6"/>
  <c r="G40" i="6" s="1"/>
  <c r="E40" i="6"/>
  <c r="B41" i="6"/>
  <c r="F41" i="6" s="1"/>
  <c r="C41" i="6"/>
  <c r="J41" i="6" s="1"/>
  <c r="D41" i="6"/>
  <c r="G41" i="6" s="1"/>
  <c r="E41" i="6"/>
  <c r="B42" i="6"/>
  <c r="F42" i="6" s="1"/>
  <c r="C42" i="6"/>
  <c r="J42" i="6" s="1"/>
  <c r="D42" i="6"/>
  <c r="G42" i="6" s="1"/>
  <c r="E42" i="6"/>
  <c r="B43" i="6"/>
  <c r="F43" i="6" s="1"/>
  <c r="C43" i="6"/>
  <c r="J43" i="6" s="1"/>
  <c r="D43" i="6"/>
  <c r="G43" i="6" s="1"/>
  <c r="E43" i="6"/>
  <c r="B44" i="6"/>
  <c r="F44" i="6" s="1"/>
  <c r="C44" i="6"/>
  <c r="J44" i="6" s="1"/>
  <c r="D44" i="6"/>
  <c r="G44" i="6" s="1"/>
  <c r="E44" i="6"/>
  <c r="B45" i="6"/>
  <c r="F45" i="6" s="1"/>
  <c r="C45" i="6"/>
  <c r="J45" i="6" s="1"/>
  <c r="D45" i="6"/>
  <c r="G45" i="6" s="1"/>
  <c r="E45" i="6"/>
  <c r="B46" i="6"/>
  <c r="F46" i="6" s="1"/>
  <c r="C46" i="6"/>
  <c r="J46" i="6" s="1"/>
  <c r="D46" i="6"/>
  <c r="G46" i="6" s="1"/>
  <c r="E46" i="6"/>
  <c r="B47" i="6"/>
  <c r="F47" i="6" s="1"/>
  <c r="C47" i="6"/>
  <c r="J47" i="6" s="1"/>
  <c r="D47" i="6"/>
  <c r="G47" i="6" s="1"/>
  <c r="E47" i="6"/>
  <c r="B48" i="6"/>
  <c r="F48" i="6" s="1"/>
  <c r="C48" i="6"/>
  <c r="J48" i="6" s="1"/>
  <c r="D48" i="6"/>
  <c r="G48" i="6" s="1"/>
  <c r="E48" i="6"/>
  <c r="B49" i="6"/>
  <c r="F49" i="6" s="1"/>
  <c r="C49" i="6"/>
  <c r="J49" i="6" s="1"/>
  <c r="D49" i="6"/>
  <c r="G49" i="6" s="1"/>
  <c r="E49" i="6"/>
  <c r="B50" i="6"/>
  <c r="F50" i="6" s="1"/>
  <c r="C50" i="6"/>
  <c r="J50" i="6" s="1"/>
  <c r="D50" i="6"/>
  <c r="G50" i="6" s="1"/>
  <c r="E50" i="6"/>
  <c r="B51" i="6"/>
  <c r="F51" i="6" s="1"/>
  <c r="C51" i="6"/>
  <c r="J51" i="6" s="1"/>
  <c r="D51" i="6"/>
  <c r="G51" i="6" s="1"/>
  <c r="E51" i="6"/>
  <c r="B52" i="6"/>
  <c r="F52" i="6" s="1"/>
  <c r="C52" i="6"/>
  <c r="J52" i="6" s="1"/>
  <c r="D52" i="6"/>
  <c r="G52" i="6" s="1"/>
  <c r="E52" i="6"/>
  <c r="B53" i="6"/>
  <c r="F53" i="6" s="1"/>
  <c r="C53" i="6"/>
  <c r="J53" i="6" s="1"/>
  <c r="D53" i="6"/>
  <c r="G53" i="6" s="1"/>
  <c r="E53" i="6"/>
  <c r="B54" i="6"/>
  <c r="F54" i="6" s="1"/>
  <c r="C54" i="6"/>
  <c r="J54" i="6" s="1"/>
  <c r="D54" i="6"/>
  <c r="G54" i="6" s="1"/>
  <c r="E54" i="6"/>
  <c r="B55" i="6"/>
  <c r="F55" i="6" s="1"/>
  <c r="C55" i="6"/>
  <c r="J55" i="6" s="1"/>
  <c r="D55" i="6"/>
  <c r="G55" i="6" s="1"/>
  <c r="E55" i="6"/>
  <c r="B56" i="6"/>
  <c r="F56" i="6" s="1"/>
  <c r="C56" i="6"/>
  <c r="J56" i="6" s="1"/>
  <c r="D56" i="6"/>
  <c r="G56" i="6" s="1"/>
  <c r="E56" i="6"/>
  <c r="B57" i="6"/>
  <c r="F57" i="6" s="1"/>
  <c r="C57" i="6"/>
  <c r="J57" i="6" s="1"/>
  <c r="D57" i="6"/>
  <c r="G57" i="6" s="1"/>
  <c r="E57" i="6"/>
  <c r="B58" i="6"/>
  <c r="F58" i="6" s="1"/>
  <c r="C58" i="6"/>
  <c r="J58" i="6" s="1"/>
  <c r="D58" i="6"/>
  <c r="G58" i="6" s="1"/>
  <c r="E58" i="6"/>
  <c r="B59" i="6"/>
  <c r="F59" i="6" s="1"/>
  <c r="C59" i="6"/>
  <c r="J59" i="6" s="1"/>
  <c r="D59" i="6"/>
  <c r="G59" i="6" s="1"/>
  <c r="E59" i="6"/>
  <c r="B60" i="6"/>
  <c r="F60" i="6" s="1"/>
  <c r="C60" i="6"/>
  <c r="J60" i="6" s="1"/>
  <c r="D60" i="6"/>
  <c r="G60" i="6" s="1"/>
  <c r="E60" i="6"/>
  <c r="B61" i="6"/>
  <c r="F61" i="6" s="1"/>
  <c r="C61" i="6"/>
  <c r="J61" i="6" s="1"/>
  <c r="D61" i="6"/>
  <c r="G61" i="6" s="1"/>
  <c r="E61" i="6"/>
  <c r="B62" i="6"/>
  <c r="F62" i="6" s="1"/>
  <c r="C62" i="6"/>
  <c r="J62" i="6" s="1"/>
  <c r="D62" i="6"/>
  <c r="G62" i="6" s="1"/>
  <c r="E62" i="6"/>
  <c r="B63" i="6"/>
  <c r="F63" i="6" s="1"/>
  <c r="C63" i="6"/>
  <c r="J63" i="6" s="1"/>
  <c r="D63" i="6"/>
  <c r="G63" i="6" s="1"/>
  <c r="E63" i="6"/>
  <c r="B64" i="6"/>
  <c r="F64" i="6" s="1"/>
  <c r="C64" i="6"/>
  <c r="J64" i="6" s="1"/>
  <c r="D64" i="6"/>
  <c r="G64" i="6" s="1"/>
  <c r="E64" i="6"/>
  <c r="B65" i="6"/>
  <c r="F65" i="6" s="1"/>
  <c r="C65" i="6"/>
  <c r="J65" i="6" s="1"/>
  <c r="D65" i="6"/>
  <c r="G65" i="6" s="1"/>
  <c r="E65" i="6"/>
  <c r="B66" i="6"/>
  <c r="F66" i="6" s="1"/>
  <c r="C66" i="6"/>
  <c r="J66" i="6" s="1"/>
  <c r="D66" i="6"/>
  <c r="G66" i="6" s="1"/>
  <c r="E66" i="6"/>
  <c r="B67" i="6"/>
  <c r="F67" i="6" s="1"/>
  <c r="C67" i="6"/>
  <c r="J67" i="6" s="1"/>
  <c r="D67" i="6"/>
  <c r="G67" i="6" s="1"/>
  <c r="E67" i="6"/>
  <c r="B68" i="6"/>
  <c r="F68" i="6" s="1"/>
  <c r="C68" i="6"/>
  <c r="J68" i="6" s="1"/>
  <c r="D68" i="6"/>
  <c r="G68" i="6" s="1"/>
  <c r="E68" i="6"/>
  <c r="B69" i="6"/>
  <c r="F69" i="6" s="1"/>
  <c r="C69" i="6"/>
  <c r="J69" i="6" s="1"/>
  <c r="D69" i="6"/>
  <c r="G69" i="6" s="1"/>
  <c r="E69" i="6"/>
  <c r="B70" i="6"/>
  <c r="F70" i="6" s="1"/>
  <c r="C70" i="6"/>
  <c r="J70" i="6" s="1"/>
  <c r="D70" i="6"/>
  <c r="E70" i="6"/>
  <c r="B71" i="6"/>
  <c r="F71" i="6" s="1"/>
  <c r="C71" i="6"/>
  <c r="J71" i="6" s="1"/>
  <c r="D71" i="6"/>
  <c r="G71" i="6" s="1"/>
  <c r="E71" i="6"/>
  <c r="B72" i="6"/>
  <c r="F72" i="6" s="1"/>
  <c r="C72" i="6"/>
  <c r="J72" i="6" s="1"/>
  <c r="D72" i="6"/>
  <c r="G72" i="6" s="1"/>
  <c r="E72" i="6"/>
  <c r="B73" i="6"/>
  <c r="F73" i="6" s="1"/>
  <c r="C73" i="6"/>
  <c r="J73" i="6" s="1"/>
  <c r="D73" i="6"/>
  <c r="G73" i="6" s="1"/>
  <c r="E73" i="6"/>
  <c r="B74" i="6"/>
  <c r="F74" i="6" s="1"/>
  <c r="C74" i="6"/>
  <c r="J74" i="6" s="1"/>
  <c r="D74" i="6"/>
  <c r="G74" i="6" s="1"/>
  <c r="E74" i="6"/>
  <c r="B75" i="6"/>
  <c r="F75" i="6" s="1"/>
  <c r="C75" i="6"/>
  <c r="J75" i="6" s="1"/>
  <c r="D75" i="6"/>
  <c r="G75" i="6" s="1"/>
  <c r="E75" i="6"/>
  <c r="B76" i="6"/>
  <c r="F76" i="6" s="1"/>
  <c r="C76" i="6"/>
  <c r="J76" i="6" s="1"/>
  <c r="D76" i="6"/>
  <c r="G76" i="6" s="1"/>
  <c r="E76" i="6"/>
  <c r="B77" i="6"/>
  <c r="F77" i="6" s="1"/>
  <c r="C77" i="6"/>
  <c r="J77" i="6" s="1"/>
  <c r="D77" i="6"/>
  <c r="G77" i="6" s="1"/>
  <c r="E77" i="6"/>
  <c r="B78" i="6"/>
  <c r="F78" i="6" s="1"/>
  <c r="C78" i="6"/>
  <c r="J78" i="6" s="1"/>
  <c r="D78" i="6"/>
  <c r="G78" i="6" s="1"/>
  <c r="E78" i="6"/>
  <c r="B79" i="6"/>
  <c r="F79" i="6" s="1"/>
  <c r="C79" i="6"/>
  <c r="J79" i="6" s="1"/>
  <c r="D79" i="6"/>
  <c r="G79" i="6" s="1"/>
  <c r="E79" i="6"/>
  <c r="B80" i="6"/>
  <c r="F80" i="6" s="1"/>
  <c r="C80" i="6"/>
  <c r="J80" i="6" s="1"/>
  <c r="D80" i="6"/>
  <c r="G80" i="6" s="1"/>
  <c r="E80" i="6"/>
  <c r="B81" i="6"/>
  <c r="F81" i="6" s="1"/>
  <c r="C81" i="6"/>
  <c r="J81" i="6" s="1"/>
  <c r="D81" i="6"/>
  <c r="G81" i="6" s="1"/>
  <c r="E81" i="6"/>
  <c r="B82" i="6"/>
  <c r="F82" i="6" s="1"/>
  <c r="C82" i="6"/>
  <c r="J82" i="6" s="1"/>
  <c r="D82" i="6"/>
  <c r="G82" i="6" s="1"/>
  <c r="E82" i="6"/>
  <c r="B83" i="6"/>
  <c r="F83" i="6" s="1"/>
  <c r="C83" i="6"/>
  <c r="J83" i="6" s="1"/>
  <c r="D83" i="6"/>
  <c r="G83" i="6" s="1"/>
  <c r="E83" i="6"/>
  <c r="B84" i="6"/>
  <c r="F84" i="6" s="1"/>
  <c r="C84" i="6"/>
  <c r="J84" i="6" s="1"/>
  <c r="D84" i="6"/>
  <c r="G84" i="6" s="1"/>
  <c r="E84" i="6"/>
  <c r="B85" i="6"/>
  <c r="F85" i="6" s="1"/>
  <c r="C85" i="6"/>
  <c r="J85" i="6" s="1"/>
  <c r="D85" i="6"/>
  <c r="G85" i="6" s="1"/>
  <c r="E85" i="6"/>
  <c r="B86" i="6"/>
  <c r="F86" i="6" s="1"/>
  <c r="C86" i="6"/>
  <c r="J86" i="6" s="1"/>
  <c r="D86" i="6"/>
  <c r="E86" i="6"/>
  <c r="B87" i="6"/>
  <c r="F87" i="6" s="1"/>
  <c r="C87" i="6"/>
  <c r="J87" i="6" s="1"/>
  <c r="D87" i="6"/>
  <c r="G87" i="6" s="1"/>
  <c r="E87" i="6"/>
  <c r="B88" i="6"/>
  <c r="F88" i="6" s="1"/>
  <c r="C88" i="6"/>
  <c r="J88" i="6" s="1"/>
  <c r="D88" i="6"/>
  <c r="G88" i="6" s="1"/>
  <c r="E88" i="6"/>
  <c r="B89" i="6"/>
  <c r="F89" i="6" s="1"/>
  <c r="C89" i="6"/>
  <c r="J89" i="6" s="1"/>
  <c r="D89" i="6"/>
  <c r="G89" i="6" s="1"/>
  <c r="E89" i="6"/>
  <c r="B90" i="6"/>
  <c r="F90" i="6" s="1"/>
  <c r="C90" i="6"/>
  <c r="J90" i="6" s="1"/>
  <c r="D90" i="6"/>
  <c r="G90" i="6" s="1"/>
  <c r="E90" i="6"/>
  <c r="B91" i="6"/>
  <c r="F91" i="6" s="1"/>
  <c r="C91" i="6"/>
  <c r="J91" i="6" s="1"/>
  <c r="D91" i="6"/>
  <c r="G91" i="6" s="1"/>
  <c r="E91" i="6"/>
  <c r="B92" i="6"/>
  <c r="F92" i="6" s="1"/>
  <c r="C92" i="6"/>
  <c r="J92" i="6" s="1"/>
  <c r="D92" i="6"/>
  <c r="G92" i="6" s="1"/>
  <c r="E92" i="6"/>
  <c r="B93" i="6"/>
  <c r="F93" i="6" s="1"/>
  <c r="C93" i="6"/>
  <c r="J93" i="6" s="1"/>
  <c r="D93" i="6"/>
  <c r="G93" i="6" s="1"/>
  <c r="E93" i="6"/>
  <c r="B94" i="6"/>
  <c r="F94" i="6" s="1"/>
  <c r="C94" i="6"/>
  <c r="J94" i="6" s="1"/>
  <c r="D94" i="6"/>
  <c r="G94" i="6" s="1"/>
  <c r="E94" i="6"/>
  <c r="B95" i="6"/>
  <c r="F95" i="6" s="1"/>
  <c r="C95" i="6"/>
  <c r="J95" i="6" s="1"/>
  <c r="D95" i="6"/>
  <c r="G95" i="6" s="1"/>
  <c r="E95" i="6"/>
  <c r="B96" i="6"/>
  <c r="F96" i="6" s="1"/>
  <c r="C96" i="6"/>
  <c r="J96" i="6" s="1"/>
  <c r="D96" i="6"/>
  <c r="G96" i="6" s="1"/>
  <c r="E96" i="6"/>
  <c r="B97" i="6"/>
  <c r="F97" i="6" s="1"/>
  <c r="C97" i="6"/>
  <c r="J97" i="6" s="1"/>
  <c r="D97" i="6"/>
  <c r="G97" i="6" s="1"/>
  <c r="E97" i="6"/>
  <c r="B98" i="6"/>
  <c r="F98" i="6" s="1"/>
  <c r="C98" i="6"/>
  <c r="J98" i="6" s="1"/>
  <c r="D98" i="6"/>
  <c r="G98" i="6" s="1"/>
  <c r="E98" i="6"/>
  <c r="B99" i="6"/>
  <c r="F99" i="6" s="1"/>
  <c r="C99" i="6"/>
  <c r="J99" i="6" s="1"/>
  <c r="D99" i="6"/>
  <c r="G99" i="6" s="1"/>
  <c r="E99" i="6"/>
  <c r="B100" i="6"/>
  <c r="F100" i="6" s="1"/>
  <c r="C100" i="6"/>
  <c r="J100" i="6" s="1"/>
  <c r="D100" i="6"/>
  <c r="G100" i="6" s="1"/>
  <c r="E100" i="6"/>
  <c r="B101" i="6"/>
  <c r="F101" i="6" s="1"/>
  <c r="C101" i="6"/>
  <c r="J101" i="6" s="1"/>
  <c r="D101" i="6"/>
  <c r="G101" i="6" s="1"/>
  <c r="E101" i="6"/>
  <c r="B102" i="6"/>
  <c r="F102" i="6" s="1"/>
  <c r="C102" i="6"/>
  <c r="J102" i="6" s="1"/>
  <c r="D102" i="6"/>
  <c r="G102" i="6" s="1"/>
  <c r="E102" i="6"/>
  <c r="B103" i="6"/>
  <c r="F103" i="6" s="1"/>
  <c r="C103" i="6"/>
  <c r="J103" i="6" s="1"/>
  <c r="D103" i="6"/>
  <c r="G103" i="6" s="1"/>
  <c r="E103" i="6"/>
  <c r="B104" i="6"/>
  <c r="F104" i="6" s="1"/>
  <c r="C104" i="6"/>
  <c r="J104" i="6" s="1"/>
  <c r="D104" i="6"/>
  <c r="G104" i="6" s="1"/>
  <c r="E104" i="6"/>
  <c r="B105" i="6"/>
  <c r="F105" i="6" s="1"/>
  <c r="C105" i="6"/>
  <c r="J105" i="6" s="1"/>
  <c r="D105" i="6"/>
  <c r="G105" i="6" s="1"/>
  <c r="E105" i="6"/>
  <c r="B106" i="6"/>
  <c r="F106" i="6" s="1"/>
  <c r="C106" i="6"/>
  <c r="J106" i="6" s="1"/>
  <c r="D106" i="6"/>
  <c r="G106" i="6" s="1"/>
  <c r="E106" i="6"/>
  <c r="B107" i="6"/>
  <c r="F107" i="6" s="1"/>
  <c r="C107" i="6"/>
  <c r="J107" i="6" s="1"/>
  <c r="D107" i="6"/>
  <c r="G107" i="6" s="1"/>
  <c r="E107" i="6"/>
  <c r="B108" i="6"/>
  <c r="F108" i="6" s="1"/>
  <c r="C108" i="6"/>
  <c r="J108" i="6" s="1"/>
  <c r="D108" i="6"/>
  <c r="G108" i="6" s="1"/>
  <c r="E108" i="6"/>
  <c r="B109" i="6"/>
  <c r="F109" i="6" s="1"/>
  <c r="C109" i="6"/>
  <c r="J109" i="6" s="1"/>
  <c r="D109" i="6"/>
  <c r="G109" i="6" s="1"/>
  <c r="E109" i="6"/>
  <c r="B110" i="6"/>
  <c r="F110" i="6" s="1"/>
  <c r="C110" i="6"/>
  <c r="J110" i="6" s="1"/>
  <c r="D110" i="6"/>
  <c r="G110" i="6" s="1"/>
  <c r="E110" i="6"/>
  <c r="B111" i="6"/>
  <c r="F111" i="6" s="1"/>
  <c r="C111" i="6"/>
  <c r="J111" i="6" s="1"/>
  <c r="D111" i="6"/>
  <c r="G111" i="6" s="1"/>
  <c r="E111" i="6"/>
  <c r="B112" i="6"/>
  <c r="F112" i="6" s="1"/>
  <c r="C112" i="6"/>
  <c r="J112" i="6" s="1"/>
  <c r="D112" i="6"/>
  <c r="G112" i="6" s="1"/>
  <c r="E112" i="6"/>
  <c r="B113" i="6"/>
  <c r="F113" i="6" s="1"/>
  <c r="C113" i="6"/>
  <c r="J113" i="6" s="1"/>
  <c r="D113" i="6"/>
  <c r="G113" i="6" s="1"/>
  <c r="E113" i="6"/>
  <c r="B114" i="6"/>
  <c r="F114" i="6" s="1"/>
  <c r="C114" i="6"/>
  <c r="J114" i="6" s="1"/>
  <c r="D114" i="6"/>
  <c r="G114" i="6" s="1"/>
  <c r="E114" i="6"/>
  <c r="B115" i="6"/>
  <c r="F115" i="6" s="1"/>
  <c r="C115" i="6"/>
  <c r="J115" i="6" s="1"/>
  <c r="D115" i="6"/>
  <c r="G115" i="6" s="1"/>
  <c r="E115" i="6"/>
  <c r="B116" i="6"/>
  <c r="F116" i="6" s="1"/>
  <c r="C116" i="6"/>
  <c r="J116" i="6" s="1"/>
  <c r="D116" i="6"/>
  <c r="G116" i="6" s="1"/>
  <c r="E116" i="6"/>
  <c r="B117" i="6"/>
  <c r="F117" i="6" s="1"/>
  <c r="C117" i="6"/>
  <c r="J117" i="6" s="1"/>
  <c r="D117" i="6"/>
  <c r="G117" i="6" s="1"/>
  <c r="E117" i="6"/>
  <c r="B118" i="6"/>
  <c r="F118" i="6" s="1"/>
  <c r="C118" i="6"/>
  <c r="J118" i="6" s="1"/>
  <c r="D118" i="6"/>
  <c r="G118" i="6" s="1"/>
  <c r="E118" i="6"/>
  <c r="B119" i="6"/>
  <c r="F119" i="6" s="1"/>
  <c r="C119" i="6"/>
  <c r="J119" i="6" s="1"/>
  <c r="D119" i="6"/>
  <c r="G119" i="6" s="1"/>
  <c r="E119" i="6"/>
  <c r="B120" i="6"/>
  <c r="F120" i="6" s="1"/>
  <c r="C120" i="6"/>
  <c r="J120" i="6" s="1"/>
  <c r="D120" i="6"/>
  <c r="G120" i="6" s="1"/>
  <c r="E120" i="6"/>
  <c r="B121" i="6"/>
  <c r="F121" i="6" s="1"/>
  <c r="C121" i="6"/>
  <c r="J121" i="6" s="1"/>
  <c r="D121" i="6"/>
  <c r="G121" i="6" s="1"/>
  <c r="E121" i="6"/>
  <c r="B122" i="6"/>
  <c r="F122" i="6" s="1"/>
  <c r="C122" i="6"/>
  <c r="J122" i="6" s="1"/>
  <c r="D122" i="6"/>
  <c r="G122" i="6" s="1"/>
  <c r="E122" i="6"/>
  <c r="B123" i="6"/>
  <c r="F123" i="6" s="1"/>
  <c r="C123" i="6"/>
  <c r="J123" i="6" s="1"/>
  <c r="D123" i="6"/>
  <c r="G123" i="6" s="1"/>
  <c r="E123" i="6"/>
  <c r="B124" i="6"/>
  <c r="F124" i="6" s="1"/>
  <c r="C124" i="6"/>
  <c r="J124" i="6" s="1"/>
  <c r="D124" i="6"/>
  <c r="G124" i="6" s="1"/>
  <c r="E124" i="6"/>
  <c r="B125" i="6"/>
  <c r="F125" i="6" s="1"/>
  <c r="C125" i="6"/>
  <c r="J125" i="6" s="1"/>
  <c r="D125" i="6"/>
  <c r="G125" i="6" s="1"/>
  <c r="E125" i="6"/>
  <c r="B126" i="6"/>
  <c r="F126" i="6" s="1"/>
  <c r="C126" i="6"/>
  <c r="J126" i="6" s="1"/>
  <c r="D126" i="6"/>
  <c r="G126" i="6" s="1"/>
  <c r="E126" i="6"/>
  <c r="B127" i="6"/>
  <c r="F127" i="6" s="1"/>
  <c r="C127" i="6"/>
  <c r="J127" i="6" s="1"/>
  <c r="D127" i="6"/>
  <c r="G127" i="6" s="1"/>
  <c r="E127" i="6"/>
  <c r="B128" i="6"/>
  <c r="F128" i="6" s="1"/>
  <c r="C128" i="6"/>
  <c r="J128" i="6" s="1"/>
  <c r="D128" i="6"/>
  <c r="G128" i="6" s="1"/>
  <c r="E128" i="6"/>
  <c r="B129" i="6"/>
  <c r="F129" i="6" s="1"/>
  <c r="C129" i="6"/>
  <c r="J129" i="6" s="1"/>
  <c r="D129" i="6"/>
  <c r="G129" i="6" s="1"/>
  <c r="E129" i="6"/>
  <c r="B130" i="6"/>
  <c r="F130" i="6" s="1"/>
  <c r="C130" i="6"/>
  <c r="J130" i="6" s="1"/>
  <c r="D130" i="6"/>
  <c r="G130" i="6" s="1"/>
  <c r="E130" i="6"/>
  <c r="B131" i="6"/>
  <c r="F131" i="6" s="1"/>
  <c r="C131" i="6"/>
  <c r="J131" i="6" s="1"/>
  <c r="D131" i="6"/>
  <c r="G131" i="6" s="1"/>
  <c r="E131" i="6"/>
  <c r="B132" i="6"/>
  <c r="F132" i="6" s="1"/>
  <c r="C132" i="6"/>
  <c r="J132" i="6" s="1"/>
  <c r="D132" i="6"/>
  <c r="G132" i="6" s="1"/>
  <c r="E132" i="6"/>
  <c r="B133" i="6"/>
  <c r="F133" i="6" s="1"/>
  <c r="C133" i="6"/>
  <c r="J133" i="6" s="1"/>
  <c r="D133" i="6"/>
  <c r="G133" i="6" s="1"/>
  <c r="E133" i="6"/>
  <c r="B134" i="6"/>
  <c r="F134" i="6" s="1"/>
  <c r="C134" i="6"/>
  <c r="J134" i="6" s="1"/>
  <c r="D134" i="6"/>
  <c r="E134" i="6"/>
  <c r="B135" i="6"/>
  <c r="F135" i="6" s="1"/>
  <c r="C135" i="6"/>
  <c r="J135" i="6" s="1"/>
  <c r="D135" i="6"/>
  <c r="G135" i="6" s="1"/>
  <c r="E135" i="6"/>
  <c r="B136" i="6"/>
  <c r="F136" i="6" s="1"/>
  <c r="C136" i="6"/>
  <c r="J136" i="6" s="1"/>
  <c r="D136" i="6"/>
  <c r="G136" i="6" s="1"/>
  <c r="E136" i="6"/>
  <c r="B137" i="6"/>
  <c r="F137" i="6" s="1"/>
  <c r="C137" i="6"/>
  <c r="J137" i="6" s="1"/>
  <c r="D137" i="6"/>
  <c r="G137" i="6" s="1"/>
  <c r="E137" i="6"/>
  <c r="B138" i="6"/>
  <c r="F138" i="6" s="1"/>
  <c r="C138" i="6"/>
  <c r="J138" i="6" s="1"/>
  <c r="D138" i="6"/>
  <c r="G138" i="6" s="1"/>
  <c r="E138" i="6"/>
  <c r="B139" i="6"/>
  <c r="F139" i="6" s="1"/>
  <c r="C139" i="6"/>
  <c r="J139" i="6" s="1"/>
  <c r="D139" i="6"/>
  <c r="G139" i="6" s="1"/>
  <c r="E139" i="6"/>
  <c r="B140" i="6"/>
  <c r="F140" i="6" s="1"/>
  <c r="C140" i="6"/>
  <c r="J140" i="6" s="1"/>
  <c r="D140" i="6"/>
  <c r="G140" i="6" s="1"/>
  <c r="E140" i="6"/>
  <c r="B141" i="6"/>
  <c r="F141" i="6" s="1"/>
  <c r="C141" i="6"/>
  <c r="J141" i="6" s="1"/>
  <c r="D141" i="6"/>
  <c r="G141" i="6" s="1"/>
  <c r="E141" i="6"/>
  <c r="B142" i="6"/>
  <c r="F142" i="6" s="1"/>
  <c r="C142" i="6"/>
  <c r="J142" i="6" s="1"/>
  <c r="D142" i="6"/>
  <c r="G142" i="6" s="1"/>
  <c r="E142" i="6"/>
  <c r="B143" i="6"/>
  <c r="F143" i="6" s="1"/>
  <c r="C143" i="6"/>
  <c r="J143" i="6" s="1"/>
  <c r="D143" i="6"/>
  <c r="G143" i="6" s="1"/>
  <c r="E143" i="6"/>
  <c r="B144" i="6"/>
  <c r="F144" i="6" s="1"/>
  <c r="C144" i="6"/>
  <c r="J144" i="6" s="1"/>
  <c r="D144" i="6"/>
  <c r="G144" i="6" s="1"/>
  <c r="E144" i="6"/>
  <c r="B145" i="6"/>
  <c r="F145" i="6" s="1"/>
  <c r="C145" i="6"/>
  <c r="J145" i="6" s="1"/>
  <c r="D145" i="6"/>
  <c r="G145" i="6" s="1"/>
  <c r="E145" i="6"/>
  <c r="B146" i="6"/>
  <c r="F146" i="6" s="1"/>
  <c r="C146" i="6"/>
  <c r="J146" i="6" s="1"/>
  <c r="D146" i="6"/>
  <c r="G146" i="6" s="1"/>
  <c r="E146" i="6"/>
  <c r="B147" i="6"/>
  <c r="F147" i="6" s="1"/>
  <c r="C147" i="6"/>
  <c r="J147" i="6" s="1"/>
  <c r="D147" i="6"/>
  <c r="G147" i="6" s="1"/>
  <c r="E147" i="6"/>
  <c r="B148" i="6"/>
  <c r="F148" i="6" s="1"/>
  <c r="C148" i="6"/>
  <c r="J148" i="6" s="1"/>
  <c r="D148" i="6"/>
  <c r="G148" i="6" s="1"/>
  <c r="E148" i="6"/>
  <c r="B149" i="6"/>
  <c r="F149" i="6" s="1"/>
  <c r="C149" i="6"/>
  <c r="J149" i="6" s="1"/>
  <c r="D149" i="6"/>
  <c r="G149" i="6" s="1"/>
  <c r="E149" i="6"/>
  <c r="B150" i="6"/>
  <c r="F150" i="6" s="1"/>
  <c r="C150" i="6"/>
  <c r="J150" i="6" s="1"/>
  <c r="D150" i="6"/>
  <c r="E150" i="6"/>
  <c r="B151" i="6"/>
  <c r="F151" i="6" s="1"/>
  <c r="C151" i="6"/>
  <c r="J151" i="6" s="1"/>
  <c r="D151" i="6"/>
  <c r="G151" i="6" s="1"/>
  <c r="E151" i="6"/>
  <c r="B152" i="6"/>
  <c r="F152" i="6" s="1"/>
  <c r="C152" i="6"/>
  <c r="J152" i="6" s="1"/>
  <c r="D152" i="6"/>
  <c r="G152" i="6" s="1"/>
  <c r="E152" i="6"/>
  <c r="B153" i="6"/>
  <c r="F153" i="6" s="1"/>
  <c r="C153" i="6"/>
  <c r="J153" i="6" s="1"/>
  <c r="D153" i="6"/>
  <c r="G153" i="6" s="1"/>
  <c r="E153" i="6"/>
  <c r="B154" i="6"/>
  <c r="F154" i="6" s="1"/>
  <c r="C154" i="6"/>
  <c r="J154" i="6" s="1"/>
  <c r="D154" i="6"/>
  <c r="G154" i="6" s="1"/>
  <c r="E154" i="6"/>
  <c r="B155" i="6"/>
  <c r="F155" i="6" s="1"/>
  <c r="C155" i="6"/>
  <c r="J155" i="6" s="1"/>
  <c r="D155" i="6"/>
  <c r="G155" i="6" s="1"/>
  <c r="E155" i="6"/>
  <c r="B156" i="6"/>
  <c r="F156" i="6" s="1"/>
  <c r="C156" i="6"/>
  <c r="J156" i="6" s="1"/>
  <c r="D156" i="6"/>
  <c r="G156" i="6" s="1"/>
  <c r="E156" i="6"/>
  <c r="B157" i="6"/>
  <c r="F157" i="6" s="1"/>
  <c r="C157" i="6"/>
  <c r="J157" i="6" s="1"/>
  <c r="D157" i="6"/>
  <c r="G157" i="6" s="1"/>
  <c r="E157" i="6"/>
  <c r="B158" i="6"/>
  <c r="F158" i="6" s="1"/>
  <c r="C158" i="6"/>
  <c r="J158" i="6" s="1"/>
  <c r="D158" i="6"/>
  <c r="G158" i="6" s="1"/>
  <c r="E158" i="6"/>
  <c r="B159" i="6"/>
  <c r="F159" i="6" s="1"/>
  <c r="C159" i="6"/>
  <c r="J159" i="6" s="1"/>
  <c r="D159" i="6"/>
  <c r="G159" i="6" s="1"/>
  <c r="E159" i="6"/>
  <c r="B160" i="6"/>
  <c r="F160" i="6" s="1"/>
  <c r="C160" i="6"/>
  <c r="J160" i="6" s="1"/>
  <c r="D160" i="6"/>
  <c r="G160" i="6" s="1"/>
  <c r="E160" i="6"/>
  <c r="B161" i="6"/>
  <c r="F161" i="6" s="1"/>
  <c r="C161" i="6"/>
  <c r="J161" i="6" s="1"/>
  <c r="D161" i="6"/>
  <c r="G161" i="6" s="1"/>
  <c r="E161" i="6"/>
  <c r="B162" i="6"/>
  <c r="F162" i="6" s="1"/>
  <c r="C162" i="6"/>
  <c r="J162" i="6" s="1"/>
  <c r="D162" i="6"/>
  <c r="G162" i="6" s="1"/>
  <c r="E162" i="6"/>
  <c r="B163" i="6"/>
  <c r="F163" i="6" s="1"/>
  <c r="C163" i="6"/>
  <c r="J163" i="6" s="1"/>
  <c r="D163" i="6"/>
  <c r="G163" i="6" s="1"/>
  <c r="E163" i="6"/>
  <c r="B164" i="6"/>
  <c r="F164" i="6" s="1"/>
  <c r="C164" i="6"/>
  <c r="J164" i="6" s="1"/>
  <c r="D164" i="6"/>
  <c r="G164" i="6" s="1"/>
  <c r="E164" i="6"/>
  <c r="B165" i="6"/>
  <c r="F165" i="6" s="1"/>
  <c r="C165" i="6"/>
  <c r="J165" i="6" s="1"/>
  <c r="D165" i="6"/>
  <c r="G165" i="6" s="1"/>
  <c r="E165" i="6"/>
  <c r="B166" i="6"/>
  <c r="F166" i="6" s="1"/>
  <c r="C166" i="6"/>
  <c r="J166" i="6" s="1"/>
  <c r="D166" i="6"/>
  <c r="G166" i="6" s="1"/>
  <c r="E166" i="6"/>
  <c r="B167" i="6"/>
  <c r="F167" i="6" s="1"/>
  <c r="C167" i="6"/>
  <c r="J167" i="6" s="1"/>
  <c r="D167" i="6"/>
  <c r="G167" i="6" s="1"/>
  <c r="E167" i="6"/>
  <c r="B168" i="6"/>
  <c r="F168" i="6" s="1"/>
  <c r="C168" i="6"/>
  <c r="J168" i="6" s="1"/>
  <c r="D168" i="6"/>
  <c r="G168" i="6" s="1"/>
  <c r="E168" i="6"/>
  <c r="B169" i="6"/>
  <c r="F169" i="6" s="1"/>
  <c r="C169" i="6"/>
  <c r="J169" i="6" s="1"/>
  <c r="D169" i="6"/>
  <c r="G169" i="6" s="1"/>
  <c r="E169" i="6"/>
  <c r="B170" i="6"/>
  <c r="F170" i="6" s="1"/>
  <c r="C170" i="6"/>
  <c r="J170" i="6" s="1"/>
  <c r="D170" i="6"/>
  <c r="G170" i="6" s="1"/>
  <c r="E170" i="6"/>
  <c r="B171" i="6"/>
  <c r="F171" i="6" s="1"/>
  <c r="C171" i="6"/>
  <c r="J171" i="6" s="1"/>
  <c r="D171" i="6"/>
  <c r="G171" i="6" s="1"/>
  <c r="E171" i="6"/>
  <c r="B172" i="6"/>
  <c r="F172" i="6" s="1"/>
  <c r="C172" i="6"/>
  <c r="J172" i="6" s="1"/>
  <c r="D172" i="6"/>
  <c r="G172" i="6" s="1"/>
  <c r="E172" i="6"/>
  <c r="B173" i="6"/>
  <c r="F173" i="6" s="1"/>
  <c r="C173" i="6"/>
  <c r="J173" i="6" s="1"/>
  <c r="D173" i="6"/>
  <c r="G173" i="6" s="1"/>
  <c r="E173" i="6"/>
  <c r="B174" i="6"/>
  <c r="F174" i="6" s="1"/>
  <c r="C174" i="6"/>
  <c r="J174" i="6" s="1"/>
  <c r="D174" i="6"/>
  <c r="G174" i="6" s="1"/>
  <c r="E174" i="6"/>
  <c r="B175" i="6"/>
  <c r="F175" i="6" s="1"/>
  <c r="C175" i="6"/>
  <c r="J175" i="6" s="1"/>
  <c r="D175" i="6"/>
  <c r="G175" i="6" s="1"/>
  <c r="E175" i="6"/>
  <c r="B176" i="6"/>
  <c r="F176" i="6" s="1"/>
  <c r="C176" i="6"/>
  <c r="J176" i="6" s="1"/>
  <c r="D176" i="6"/>
  <c r="G176" i="6" s="1"/>
  <c r="E176" i="6"/>
  <c r="B177" i="6"/>
  <c r="F177" i="6" s="1"/>
  <c r="C177" i="6"/>
  <c r="J177" i="6" s="1"/>
  <c r="D177" i="6"/>
  <c r="G177" i="6" s="1"/>
  <c r="E177" i="6"/>
  <c r="B178" i="6"/>
  <c r="F178" i="6" s="1"/>
  <c r="C178" i="6"/>
  <c r="J178" i="6" s="1"/>
  <c r="D178" i="6"/>
  <c r="E178" i="6"/>
  <c r="B179" i="6"/>
  <c r="F179" i="6" s="1"/>
  <c r="C179" i="6"/>
  <c r="J179" i="6" s="1"/>
  <c r="D179" i="6"/>
  <c r="G179" i="6" s="1"/>
  <c r="E179" i="6"/>
  <c r="B180" i="6"/>
  <c r="F180" i="6" s="1"/>
  <c r="C180" i="6"/>
  <c r="J180" i="6" s="1"/>
  <c r="D180" i="6"/>
  <c r="G180" i="6" s="1"/>
  <c r="E180" i="6"/>
  <c r="B181" i="6"/>
  <c r="F181" i="6" s="1"/>
  <c r="C181" i="6"/>
  <c r="J181" i="6" s="1"/>
  <c r="D181" i="6"/>
  <c r="G181" i="6" s="1"/>
  <c r="E181" i="6"/>
  <c r="B182" i="6"/>
  <c r="F182" i="6" s="1"/>
  <c r="C182" i="6"/>
  <c r="J182" i="6" s="1"/>
  <c r="D182" i="6"/>
  <c r="G182" i="6" s="1"/>
  <c r="E182" i="6"/>
  <c r="B183" i="6"/>
  <c r="F183" i="6" s="1"/>
  <c r="C183" i="6"/>
  <c r="J183" i="6" s="1"/>
  <c r="D183" i="6"/>
  <c r="G183" i="6" s="1"/>
  <c r="E183" i="6"/>
  <c r="B184" i="6"/>
  <c r="F184" i="6" s="1"/>
  <c r="C184" i="6"/>
  <c r="J184" i="6" s="1"/>
  <c r="D184" i="6"/>
  <c r="G184" i="6" s="1"/>
  <c r="E184" i="6"/>
  <c r="B185" i="6"/>
  <c r="F185" i="6" s="1"/>
  <c r="C185" i="6"/>
  <c r="J185" i="6" s="1"/>
  <c r="D185" i="6"/>
  <c r="G185" i="6" s="1"/>
  <c r="E185" i="6"/>
  <c r="B186" i="6"/>
  <c r="F186" i="6" s="1"/>
  <c r="C186" i="6"/>
  <c r="J186" i="6" s="1"/>
  <c r="D186" i="6"/>
  <c r="E186" i="6"/>
  <c r="B187" i="6"/>
  <c r="F187" i="6" s="1"/>
  <c r="C187" i="6"/>
  <c r="J187" i="6" s="1"/>
  <c r="D187" i="6"/>
  <c r="G187" i="6" s="1"/>
  <c r="E187" i="6"/>
  <c r="B188" i="6"/>
  <c r="F188" i="6" s="1"/>
  <c r="C188" i="6"/>
  <c r="J188" i="6" s="1"/>
  <c r="D188" i="6"/>
  <c r="G188" i="6" s="1"/>
  <c r="E188" i="6"/>
  <c r="B189" i="6"/>
  <c r="F189" i="6" s="1"/>
  <c r="C189" i="6"/>
  <c r="J189" i="6" s="1"/>
  <c r="D189" i="6"/>
  <c r="G189" i="6" s="1"/>
  <c r="E189" i="6"/>
  <c r="B190" i="6"/>
  <c r="F190" i="6" s="1"/>
  <c r="C190" i="6"/>
  <c r="J190" i="6" s="1"/>
  <c r="D190" i="6"/>
  <c r="G190" i="6" s="1"/>
  <c r="E190" i="6"/>
  <c r="B191" i="6"/>
  <c r="F191" i="6" s="1"/>
  <c r="C191" i="6"/>
  <c r="J191" i="6" s="1"/>
  <c r="D191" i="6"/>
  <c r="G191" i="6" s="1"/>
  <c r="E191" i="6"/>
  <c r="B192" i="6"/>
  <c r="F192" i="6" s="1"/>
  <c r="C192" i="6"/>
  <c r="J192" i="6" s="1"/>
  <c r="D192" i="6"/>
  <c r="G192" i="6" s="1"/>
  <c r="E192" i="6"/>
  <c r="B193" i="6"/>
  <c r="F193" i="6" s="1"/>
  <c r="C193" i="6"/>
  <c r="J193" i="6" s="1"/>
  <c r="D193" i="6"/>
  <c r="G193" i="6" s="1"/>
  <c r="E193" i="6"/>
  <c r="B194" i="6"/>
  <c r="F194" i="6" s="1"/>
  <c r="C194" i="6"/>
  <c r="J194" i="6" s="1"/>
  <c r="D194" i="6"/>
  <c r="G194" i="6" s="1"/>
  <c r="E194" i="6"/>
  <c r="B195" i="6"/>
  <c r="F195" i="6" s="1"/>
  <c r="C195" i="6"/>
  <c r="J195" i="6" s="1"/>
  <c r="D195" i="6"/>
  <c r="G195" i="6" s="1"/>
  <c r="E195" i="6"/>
  <c r="B196" i="6"/>
  <c r="F196" i="6" s="1"/>
  <c r="C196" i="6"/>
  <c r="J196" i="6" s="1"/>
  <c r="D196" i="6"/>
  <c r="G196" i="6" s="1"/>
  <c r="E196" i="6"/>
  <c r="B197" i="6"/>
  <c r="F197" i="6" s="1"/>
  <c r="C197" i="6"/>
  <c r="J197" i="6" s="1"/>
  <c r="D197" i="6"/>
  <c r="G197" i="6" s="1"/>
  <c r="E197" i="6"/>
  <c r="B198" i="6"/>
  <c r="F198" i="6" s="1"/>
  <c r="C198" i="6"/>
  <c r="J198" i="6" s="1"/>
  <c r="D198" i="6"/>
  <c r="G198" i="6" s="1"/>
  <c r="E198" i="6"/>
  <c r="B199" i="6"/>
  <c r="F199" i="6" s="1"/>
  <c r="C199" i="6"/>
  <c r="J199" i="6" s="1"/>
  <c r="D199" i="6"/>
  <c r="G199" i="6" s="1"/>
  <c r="E199" i="6"/>
  <c r="B200" i="6"/>
  <c r="F200" i="6" s="1"/>
  <c r="C200" i="6"/>
  <c r="J200" i="6" s="1"/>
  <c r="D200" i="6"/>
  <c r="G200" i="6" s="1"/>
  <c r="E200" i="6"/>
  <c r="B201" i="6"/>
  <c r="F201" i="6" s="1"/>
  <c r="C201" i="6"/>
  <c r="J201" i="6" s="1"/>
  <c r="D201" i="6"/>
  <c r="G201" i="6" s="1"/>
  <c r="E201" i="6"/>
  <c r="B202" i="6"/>
  <c r="F202" i="6" s="1"/>
  <c r="C202" i="6"/>
  <c r="J202" i="6" s="1"/>
  <c r="D202" i="6"/>
  <c r="G202" i="6" s="1"/>
  <c r="E202" i="6"/>
  <c r="B203" i="6"/>
  <c r="F203" i="6" s="1"/>
  <c r="C203" i="6"/>
  <c r="J203" i="6" s="1"/>
  <c r="D203" i="6"/>
  <c r="G203" i="6" s="1"/>
  <c r="E203" i="6"/>
  <c r="B204" i="6"/>
  <c r="F204" i="6" s="1"/>
  <c r="C204" i="6"/>
  <c r="J204" i="6" s="1"/>
  <c r="D204" i="6"/>
  <c r="G204" i="6" s="1"/>
  <c r="E204" i="6"/>
  <c r="B205" i="6"/>
  <c r="F205" i="6" s="1"/>
  <c r="C205" i="6"/>
  <c r="J205" i="6" s="1"/>
  <c r="D205" i="6"/>
  <c r="G205" i="6" s="1"/>
  <c r="E205" i="6"/>
  <c r="B206" i="6"/>
  <c r="F206" i="6" s="1"/>
  <c r="C206" i="6"/>
  <c r="J206" i="6" s="1"/>
  <c r="D206" i="6"/>
  <c r="G206" i="6" s="1"/>
  <c r="E206" i="6"/>
  <c r="B207" i="6"/>
  <c r="F207" i="6" s="1"/>
  <c r="C207" i="6"/>
  <c r="J207" i="6" s="1"/>
  <c r="D207" i="6"/>
  <c r="G207" i="6" s="1"/>
  <c r="E207" i="6"/>
  <c r="B208" i="6"/>
  <c r="F208" i="6" s="1"/>
  <c r="C208" i="6"/>
  <c r="J208" i="6" s="1"/>
  <c r="D208" i="6"/>
  <c r="G208" i="6" s="1"/>
  <c r="E208" i="6"/>
  <c r="B209" i="6"/>
  <c r="F209" i="6" s="1"/>
  <c r="C209" i="6"/>
  <c r="J209" i="6" s="1"/>
  <c r="D209" i="6"/>
  <c r="G209" i="6" s="1"/>
  <c r="E209" i="6"/>
  <c r="B210" i="6"/>
  <c r="F210" i="6" s="1"/>
  <c r="C210" i="6"/>
  <c r="J210" i="6" s="1"/>
  <c r="D210" i="6"/>
  <c r="E210" i="6"/>
  <c r="B211" i="6"/>
  <c r="F211" i="6" s="1"/>
  <c r="C211" i="6"/>
  <c r="J211" i="6" s="1"/>
  <c r="D211" i="6"/>
  <c r="G211" i="6" s="1"/>
  <c r="E211" i="6"/>
  <c r="B212" i="6"/>
  <c r="F212" i="6" s="1"/>
  <c r="C212" i="6"/>
  <c r="J212" i="6" s="1"/>
  <c r="D212" i="6"/>
  <c r="G212" i="6" s="1"/>
  <c r="E212" i="6"/>
  <c r="B213" i="6"/>
  <c r="F213" i="6" s="1"/>
  <c r="C213" i="6"/>
  <c r="J213" i="6" s="1"/>
  <c r="D213" i="6"/>
  <c r="G213" i="6" s="1"/>
  <c r="E213" i="6"/>
  <c r="B214" i="6"/>
  <c r="F214" i="6" s="1"/>
  <c r="C214" i="6"/>
  <c r="J214" i="6" s="1"/>
  <c r="D214" i="6"/>
  <c r="G214" i="6" s="1"/>
  <c r="E214" i="6"/>
  <c r="B215" i="6"/>
  <c r="F215" i="6" s="1"/>
  <c r="C215" i="6"/>
  <c r="J215" i="6" s="1"/>
  <c r="D215" i="6"/>
  <c r="G215" i="6" s="1"/>
  <c r="E215" i="6"/>
  <c r="B216" i="6"/>
  <c r="F216" i="6" s="1"/>
  <c r="C216" i="6"/>
  <c r="J216" i="6" s="1"/>
  <c r="D216" i="6"/>
  <c r="G216" i="6" s="1"/>
  <c r="E216" i="6"/>
  <c r="B217" i="6"/>
  <c r="F217" i="6" s="1"/>
  <c r="C217" i="6"/>
  <c r="J217" i="6" s="1"/>
  <c r="D217" i="6"/>
  <c r="G217" i="6" s="1"/>
  <c r="E217" i="6"/>
  <c r="B218" i="6"/>
  <c r="F218" i="6" s="1"/>
  <c r="C218" i="6"/>
  <c r="J218" i="6" s="1"/>
  <c r="D218" i="6"/>
  <c r="E218" i="6"/>
  <c r="B219" i="6"/>
  <c r="F219" i="6" s="1"/>
  <c r="C219" i="6"/>
  <c r="J219" i="6" s="1"/>
  <c r="D219" i="6"/>
  <c r="G219" i="6" s="1"/>
  <c r="E219" i="6"/>
  <c r="B220" i="6"/>
  <c r="F220" i="6" s="1"/>
  <c r="C220" i="6"/>
  <c r="J220" i="6" s="1"/>
  <c r="D220" i="6"/>
  <c r="G220" i="6" s="1"/>
  <c r="E220" i="6"/>
  <c r="B221" i="6"/>
  <c r="F221" i="6" s="1"/>
  <c r="C221" i="6"/>
  <c r="J221" i="6" s="1"/>
  <c r="D221" i="6"/>
  <c r="G221" i="6" s="1"/>
  <c r="E221" i="6"/>
  <c r="B222" i="6"/>
  <c r="F222" i="6" s="1"/>
  <c r="C222" i="6"/>
  <c r="J222" i="6" s="1"/>
  <c r="D222" i="6"/>
  <c r="G222" i="6" s="1"/>
  <c r="E222" i="6"/>
  <c r="B223" i="6"/>
  <c r="F223" i="6" s="1"/>
  <c r="C223" i="6"/>
  <c r="J223" i="6" s="1"/>
  <c r="D223" i="6"/>
  <c r="G223" i="6" s="1"/>
  <c r="E223" i="6"/>
  <c r="B224" i="6"/>
  <c r="F224" i="6" s="1"/>
  <c r="C224" i="6"/>
  <c r="J224" i="6" s="1"/>
  <c r="D224" i="6"/>
  <c r="G224" i="6" s="1"/>
  <c r="E224" i="6"/>
  <c r="B225" i="6"/>
  <c r="F225" i="6" s="1"/>
  <c r="C225" i="6"/>
  <c r="J225" i="6" s="1"/>
  <c r="D225" i="6"/>
  <c r="G225" i="6" s="1"/>
  <c r="E225" i="6"/>
  <c r="B226" i="6"/>
  <c r="F226" i="6" s="1"/>
  <c r="C226" i="6"/>
  <c r="J226" i="6" s="1"/>
  <c r="D226" i="6"/>
  <c r="G226" i="6" s="1"/>
  <c r="E226" i="6"/>
  <c r="B227" i="6"/>
  <c r="F227" i="6" s="1"/>
  <c r="C227" i="6"/>
  <c r="J227" i="6" s="1"/>
  <c r="D227" i="6"/>
  <c r="G227" i="6" s="1"/>
  <c r="E227" i="6"/>
  <c r="B228" i="6"/>
  <c r="F228" i="6" s="1"/>
  <c r="C228" i="6"/>
  <c r="J228" i="6" s="1"/>
  <c r="D228" i="6"/>
  <c r="G228" i="6" s="1"/>
  <c r="E228" i="6"/>
  <c r="B229" i="6"/>
  <c r="F229" i="6" s="1"/>
  <c r="C229" i="6"/>
  <c r="J229" i="6" s="1"/>
  <c r="D229" i="6"/>
  <c r="G229" i="6" s="1"/>
  <c r="E229" i="6"/>
  <c r="B230" i="6"/>
  <c r="F230" i="6" s="1"/>
  <c r="C230" i="6"/>
  <c r="J230" i="6" s="1"/>
  <c r="D230" i="6"/>
  <c r="G230" i="6" s="1"/>
  <c r="E230" i="6"/>
  <c r="B231" i="6"/>
  <c r="F231" i="6" s="1"/>
  <c r="C231" i="6"/>
  <c r="J231" i="6" s="1"/>
  <c r="D231" i="6"/>
  <c r="G231" i="6" s="1"/>
  <c r="E231" i="6"/>
  <c r="B232" i="6"/>
  <c r="F232" i="6" s="1"/>
  <c r="C232" i="6"/>
  <c r="J232" i="6" s="1"/>
  <c r="D232" i="6"/>
  <c r="G232" i="6" s="1"/>
  <c r="E232" i="6"/>
  <c r="B233" i="6"/>
  <c r="F233" i="6" s="1"/>
  <c r="C233" i="6"/>
  <c r="J233" i="6" s="1"/>
  <c r="D233" i="6"/>
  <c r="G233" i="6" s="1"/>
  <c r="E233" i="6"/>
  <c r="B234" i="6"/>
  <c r="F234" i="6" s="1"/>
  <c r="C234" i="6"/>
  <c r="J234" i="6" s="1"/>
  <c r="D234" i="6"/>
  <c r="G234" i="6" s="1"/>
  <c r="E234" i="6"/>
  <c r="B235" i="6"/>
  <c r="F235" i="6" s="1"/>
  <c r="C235" i="6"/>
  <c r="J235" i="6" s="1"/>
  <c r="D235" i="6"/>
  <c r="G235" i="6" s="1"/>
  <c r="E235" i="6"/>
  <c r="B236" i="6"/>
  <c r="F236" i="6" s="1"/>
  <c r="C236" i="6"/>
  <c r="J236" i="6" s="1"/>
  <c r="D236" i="6"/>
  <c r="G236" i="6" s="1"/>
  <c r="E236" i="6"/>
  <c r="B237" i="6"/>
  <c r="F237" i="6" s="1"/>
  <c r="C237" i="6"/>
  <c r="J237" i="6" s="1"/>
  <c r="D237" i="6"/>
  <c r="G237" i="6" s="1"/>
  <c r="E237" i="6"/>
  <c r="B238" i="6"/>
  <c r="F238" i="6" s="1"/>
  <c r="C238" i="6"/>
  <c r="J238" i="6" s="1"/>
  <c r="D238" i="6"/>
  <c r="G238" i="6" s="1"/>
  <c r="E238" i="6"/>
  <c r="B239" i="6"/>
  <c r="F239" i="6" s="1"/>
  <c r="C239" i="6"/>
  <c r="J239" i="6" s="1"/>
  <c r="D239" i="6"/>
  <c r="G239" i="6" s="1"/>
  <c r="E239" i="6"/>
  <c r="B240" i="6"/>
  <c r="F240" i="6" s="1"/>
  <c r="C240" i="6"/>
  <c r="J240" i="6" s="1"/>
  <c r="D240" i="6"/>
  <c r="G240" i="6" s="1"/>
  <c r="E240" i="6"/>
  <c r="B13" i="6"/>
  <c r="F13" i="6" s="1"/>
  <c r="B14" i="6"/>
  <c r="F14" i="6" s="1"/>
  <c r="B15" i="6"/>
  <c r="F15" i="6" s="1"/>
  <c r="B16" i="6"/>
  <c r="F16" i="6" s="1"/>
  <c r="B17" i="6"/>
  <c r="F17" i="6" s="1"/>
  <c r="B18" i="6"/>
  <c r="F18" i="6" s="1"/>
  <c r="B19" i="6"/>
  <c r="F19" i="6" s="1"/>
  <c r="B20" i="6"/>
  <c r="F20" i="6" s="1"/>
  <c r="B21" i="6"/>
  <c r="F21" i="6" s="1"/>
  <c r="B22" i="6"/>
  <c r="F22" i="6" s="1"/>
  <c r="E24" i="6"/>
  <c r="D24" i="6"/>
  <c r="C24" i="6"/>
  <c r="J24" i="6" s="1"/>
  <c r="B24" i="6"/>
  <c r="F24" i="6" s="1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04" i="5"/>
  <c r="F104" i="5"/>
  <c r="G104" i="5"/>
  <c r="H104" i="5"/>
  <c r="E105" i="5"/>
  <c r="F105" i="5"/>
  <c r="G105" i="5"/>
  <c r="H105" i="5"/>
  <c r="E106" i="5"/>
  <c r="F106" i="5"/>
  <c r="G106" i="5"/>
  <c r="H106" i="5"/>
  <c r="E107" i="5"/>
  <c r="F107" i="5"/>
  <c r="G107" i="5"/>
  <c r="H107" i="5"/>
  <c r="E108" i="5"/>
  <c r="F108" i="5"/>
  <c r="G108" i="5"/>
  <c r="H108" i="5"/>
  <c r="E109" i="5"/>
  <c r="F109" i="5"/>
  <c r="G109" i="5"/>
  <c r="H109" i="5"/>
  <c r="E110" i="5"/>
  <c r="F110" i="5"/>
  <c r="G110" i="5"/>
  <c r="H110" i="5"/>
  <c r="E111" i="5"/>
  <c r="F111" i="5"/>
  <c r="G111" i="5"/>
  <c r="H111" i="5"/>
  <c r="E112" i="5"/>
  <c r="F112" i="5"/>
  <c r="G112" i="5"/>
  <c r="H112" i="5"/>
  <c r="E113" i="5"/>
  <c r="F113" i="5"/>
  <c r="G113" i="5"/>
  <c r="H113" i="5"/>
  <c r="E114" i="5"/>
  <c r="F114" i="5"/>
  <c r="G114" i="5"/>
  <c r="H114" i="5"/>
  <c r="E115" i="5"/>
  <c r="F115" i="5"/>
  <c r="G115" i="5"/>
  <c r="H115" i="5"/>
  <c r="E116" i="5"/>
  <c r="F116" i="5"/>
  <c r="G116" i="5"/>
  <c r="H116" i="5"/>
  <c r="E117" i="5"/>
  <c r="F117" i="5"/>
  <c r="G117" i="5"/>
  <c r="H117" i="5"/>
  <c r="E118" i="5"/>
  <c r="F118" i="5"/>
  <c r="G118" i="5"/>
  <c r="H118" i="5"/>
  <c r="E119" i="5"/>
  <c r="F119" i="5"/>
  <c r="G119" i="5"/>
  <c r="H119" i="5"/>
  <c r="E120" i="5"/>
  <c r="F120" i="5"/>
  <c r="G120" i="5"/>
  <c r="H120" i="5"/>
  <c r="E121" i="5"/>
  <c r="F121" i="5"/>
  <c r="G121" i="5"/>
  <c r="H121" i="5"/>
  <c r="E122" i="5"/>
  <c r="F122" i="5"/>
  <c r="G122" i="5"/>
  <c r="H122" i="5"/>
  <c r="E123" i="5"/>
  <c r="F123" i="5"/>
  <c r="G123" i="5"/>
  <c r="H123" i="5"/>
  <c r="E124" i="5"/>
  <c r="F124" i="5"/>
  <c r="G124" i="5"/>
  <c r="H124" i="5"/>
  <c r="E125" i="5"/>
  <c r="F125" i="5"/>
  <c r="G125" i="5"/>
  <c r="H125" i="5"/>
  <c r="E126" i="5"/>
  <c r="F126" i="5"/>
  <c r="G126" i="5"/>
  <c r="H126" i="5"/>
  <c r="E127" i="5"/>
  <c r="F127" i="5"/>
  <c r="G127" i="5"/>
  <c r="H127" i="5"/>
  <c r="E128" i="5"/>
  <c r="F128" i="5"/>
  <c r="G128" i="5"/>
  <c r="H128" i="5"/>
  <c r="E129" i="5"/>
  <c r="F129" i="5"/>
  <c r="G129" i="5"/>
  <c r="H129" i="5"/>
  <c r="E130" i="5"/>
  <c r="F130" i="5"/>
  <c r="G130" i="5"/>
  <c r="H130" i="5"/>
  <c r="E131" i="5"/>
  <c r="F131" i="5"/>
  <c r="G131" i="5"/>
  <c r="H131" i="5"/>
  <c r="E132" i="5"/>
  <c r="F132" i="5"/>
  <c r="G132" i="5"/>
  <c r="H132" i="5"/>
  <c r="E133" i="5"/>
  <c r="F133" i="5"/>
  <c r="G133" i="5"/>
  <c r="H133" i="5"/>
  <c r="E134" i="5"/>
  <c r="F134" i="5"/>
  <c r="G134" i="5"/>
  <c r="H134" i="5"/>
  <c r="E135" i="5"/>
  <c r="F135" i="5"/>
  <c r="G135" i="5"/>
  <c r="H135" i="5"/>
  <c r="E136" i="5"/>
  <c r="F136" i="5"/>
  <c r="G136" i="5"/>
  <c r="H136" i="5"/>
  <c r="E137" i="5"/>
  <c r="F137" i="5"/>
  <c r="G137" i="5"/>
  <c r="H137" i="5"/>
  <c r="E138" i="5"/>
  <c r="F138" i="5"/>
  <c r="G138" i="5"/>
  <c r="H138" i="5"/>
  <c r="E139" i="5"/>
  <c r="F139" i="5"/>
  <c r="G139" i="5"/>
  <c r="H139" i="5"/>
  <c r="E140" i="5"/>
  <c r="F140" i="5"/>
  <c r="G140" i="5"/>
  <c r="H140" i="5"/>
  <c r="E141" i="5"/>
  <c r="F141" i="5"/>
  <c r="G141" i="5"/>
  <c r="H141" i="5"/>
  <c r="E142" i="5"/>
  <c r="F142" i="5"/>
  <c r="G142" i="5"/>
  <c r="H142" i="5"/>
  <c r="E143" i="5"/>
  <c r="F143" i="5"/>
  <c r="G143" i="5"/>
  <c r="H143" i="5"/>
  <c r="E144" i="5"/>
  <c r="F144" i="5"/>
  <c r="G144" i="5"/>
  <c r="H144" i="5"/>
  <c r="E145" i="5"/>
  <c r="F145" i="5"/>
  <c r="G145" i="5"/>
  <c r="H145" i="5"/>
  <c r="E146" i="5"/>
  <c r="F146" i="5"/>
  <c r="G146" i="5"/>
  <c r="H146" i="5"/>
  <c r="E147" i="5"/>
  <c r="F147" i="5"/>
  <c r="G147" i="5"/>
  <c r="H147" i="5"/>
  <c r="E148" i="5"/>
  <c r="F148" i="5"/>
  <c r="G148" i="5"/>
  <c r="H148" i="5"/>
  <c r="E149" i="5"/>
  <c r="F149" i="5"/>
  <c r="G149" i="5"/>
  <c r="H149" i="5"/>
  <c r="E150" i="5"/>
  <c r="F150" i="5"/>
  <c r="G150" i="5"/>
  <c r="H150" i="5"/>
  <c r="E151" i="5"/>
  <c r="F151" i="5"/>
  <c r="G151" i="5"/>
  <c r="H151" i="5"/>
  <c r="E152" i="5"/>
  <c r="F152" i="5"/>
  <c r="G152" i="5"/>
  <c r="H152" i="5"/>
  <c r="E153" i="5"/>
  <c r="F153" i="5"/>
  <c r="G153" i="5"/>
  <c r="H153" i="5"/>
  <c r="E154" i="5"/>
  <c r="F154" i="5"/>
  <c r="G154" i="5"/>
  <c r="H154" i="5"/>
  <c r="E155" i="5"/>
  <c r="F155" i="5"/>
  <c r="G155" i="5"/>
  <c r="H155" i="5"/>
  <c r="E156" i="5"/>
  <c r="F156" i="5"/>
  <c r="G156" i="5"/>
  <c r="H156" i="5"/>
  <c r="E157" i="5"/>
  <c r="F157" i="5"/>
  <c r="G157" i="5"/>
  <c r="H157" i="5"/>
  <c r="E158" i="5"/>
  <c r="F158" i="5"/>
  <c r="G158" i="5"/>
  <c r="H158" i="5"/>
  <c r="E159" i="5"/>
  <c r="F159" i="5"/>
  <c r="G159" i="5"/>
  <c r="H159" i="5"/>
  <c r="E160" i="5"/>
  <c r="F160" i="5"/>
  <c r="G160" i="5"/>
  <c r="H160" i="5"/>
  <c r="E161" i="5"/>
  <c r="F161" i="5"/>
  <c r="G161" i="5"/>
  <c r="H161" i="5"/>
  <c r="E162" i="5"/>
  <c r="F162" i="5"/>
  <c r="G162" i="5"/>
  <c r="H162" i="5"/>
  <c r="E163" i="5"/>
  <c r="F163" i="5"/>
  <c r="G163" i="5"/>
  <c r="H163" i="5"/>
  <c r="E164" i="5"/>
  <c r="F164" i="5"/>
  <c r="G164" i="5"/>
  <c r="H164" i="5"/>
  <c r="E165" i="5"/>
  <c r="F165" i="5"/>
  <c r="G165" i="5"/>
  <c r="H165" i="5"/>
  <c r="E166" i="5"/>
  <c r="F166" i="5"/>
  <c r="G166" i="5"/>
  <c r="H166" i="5"/>
  <c r="E167" i="5"/>
  <c r="F167" i="5"/>
  <c r="G167" i="5"/>
  <c r="H167" i="5"/>
  <c r="E168" i="5"/>
  <c r="F168" i="5"/>
  <c r="G168" i="5"/>
  <c r="H168" i="5"/>
  <c r="E169" i="5"/>
  <c r="F169" i="5"/>
  <c r="G169" i="5"/>
  <c r="H169" i="5"/>
  <c r="E170" i="5"/>
  <c r="F170" i="5"/>
  <c r="G170" i="5"/>
  <c r="H170" i="5"/>
  <c r="E171" i="5"/>
  <c r="F171" i="5"/>
  <c r="G171" i="5"/>
  <c r="H171" i="5"/>
  <c r="E172" i="5"/>
  <c r="F172" i="5"/>
  <c r="G172" i="5"/>
  <c r="H172" i="5"/>
  <c r="E173" i="5"/>
  <c r="F173" i="5"/>
  <c r="G173" i="5"/>
  <c r="H173" i="5"/>
  <c r="E174" i="5"/>
  <c r="F174" i="5"/>
  <c r="G174" i="5"/>
  <c r="H174" i="5"/>
  <c r="E175" i="5"/>
  <c r="F175" i="5"/>
  <c r="G175" i="5"/>
  <c r="H175" i="5"/>
  <c r="E176" i="5"/>
  <c r="F176" i="5"/>
  <c r="G176" i="5"/>
  <c r="H176" i="5"/>
  <c r="E177" i="5"/>
  <c r="F177" i="5"/>
  <c r="G177" i="5"/>
  <c r="H177" i="5"/>
  <c r="E178" i="5"/>
  <c r="F178" i="5"/>
  <c r="G178" i="5"/>
  <c r="H178" i="5"/>
  <c r="E179" i="5"/>
  <c r="F179" i="5"/>
  <c r="G179" i="5"/>
  <c r="H179" i="5"/>
  <c r="E180" i="5"/>
  <c r="F180" i="5"/>
  <c r="G180" i="5"/>
  <c r="H180" i="5"/>
  <c r="E181" i="5"/>
  <c r="F181" i="5"/>
  <c r="G181" i="5"/>
  <c r="H181" i="5"/>
  <c r="E182" i="5"/>
  <c r="F182" i="5"/>
  <c r="G182" i="5"/>
  <c r="H182" i="5"/>
  <c r="E183" i="5"/>
  <c r="F183" i="5"/>
  <c r="G183" i="5"/>
  <c r="H183" i="5"/>
  <c r="E184" i="5"/>
  <c r="F184" i="5"/>
  <c r="G184" i="5"/>
  <c r="H184" i="5"/>
  <c r="E185" i="5"/>
  <c r="F185" i="5"/>
  <c r="G185" i="5"/>
  <c r="H185" i="5"/>
  <c r="E186" i="5"/>
  <c r="F186" i="5"/>
  <c r="G186" i="5"/>
  <c r="H186" i="5"/>
  <c r="E187" i="5"/>
  <c r="F187" i="5"/>
  <c r="G187" i="5"/>
  <c r="H187" i="5"/>
  <c r="E188" i="5"/>
  <c r="F188" i="5"/>
  <c r="G188" i="5"/>
  <c r="H188" i="5"/>
  <c r="E189" i="5"/>
  <c r="F189" i="5"/>
  <c r="G189" i="5"/>
  <c r="H189" i="5"/>
  <c r="E190" i="5"/>
  <c r="F190" i="5"/>
  <c r="G190" i="5"/>
  <c r="H190" i="5"/>
  <c r="E191" i="5"/>
  <c r="F191" i="5"/>
  <c r="G191" i="5"/>
  <c r="H191" i="5"/>
  <c r="E192" i="5"/>
  <c r="F192" i="5"/>
  <c r="G192" i="5"/>
  <c r="H192" i="5"/>
  <c r="E193" i="5"/>
  <c r="F193" i="5"/>
  <c r="G193" i="5"/>
  <c r="H193" i="5"/>
  <c r="E194" i="5"/>
  <c r="F194" i="5"/>
  <c r="G194" i="5"/>
  <c r="H194" i="5"/>
  <c r="E195" i="5"/>
  <c r="F195" i="5"/>
  <c r="G195" i="5"/>
  <c r="H195" i="5"/>
  <c r="E196" i="5"/>
  <c r="F196" i="5"/>
  <c r="G196" i="5"/>
  <c r="H196" i="5"/>
  <c r="E197" i="5"/>
  <c r="F197" i="5"/>
  <c r="G197" i="5"/>
  <c r="H197" i="5"/>
  <c r="E198" i="5"/>
  <c r="F198" i="5"/>
  <c r="G198" i="5"/>
  <c r="H198" i="5"/>
  <c r="E199" i="5"/>
  <c r="F199" i="5"/>
  <c r="G199" i="5"/>
  <c r="H199" i="5"/>
  <c r="E200" i="5"/>
  <c r="F200" i="5"/>
  <c r="G200" i="5"/>
  <c r="H200" i="5"/>
  <c r="E201" i="5"/>
  <c r="F201" i="5"/>
  <c r="G201" i="5"/>
  <c r="H201" i="5"/>
  <c r="E202" i="5"/>
  <c r="F202" i="5"/>
  <c r="G202" i="5"/>
  <c r="H202" i="5"/>
  <c r="E203" i="5"/>
  <c r="F203" i="5"/>
  <c r="G203" i="5"/>
  <c r="H203" i="5"/>
  <c r="E204" i="5"/>
  <c r="F204" i="5"/>
  <c r="G204" i="5"/>
  <c r="H204" i="5"/>
  <c r="E205" i="5"/>
  <c r="F205" i="5"/>
  <c r="G205" i="5"/>
  <c r="H205" i="5"/>
  <c r="E206" i="5"/>
  <c r="F206" i="5"/>
  <c r="G206" i="5"/>
  <c r="H206" i="5"/>
  <c r="E207" i="5"/>
  <c r="F207" i="5"/>
  <c r="G207" i="5"/>
  <c r="H207" i="5"/>
  <c r="E208" i="5"/>
  <c r="F208" i="5"/>
  <c r="G208" i="5"/>
  <c r="H208" i="5"/>
  <c r="E209" i="5"/>
  <c r="F209" i="5"/>
  <c r="G209" i="5"/>
  <c r="H209" i="5"/>
  <c r="E210" i="5"/>
  <c r="F210" i="5"/>
  <c r="G210" i="5"/>
  <c r="H210" i="5"/>
  <c r="E211" i="5"/>
  <c r="F211" i="5"/>
  <c r="G211" i="5"/>
  <c r="H211" i="5"/>
  <c r="E212" i="5"/>
  <c r="F212" i="5"/>
  <c r="G212" i="5"/>
  <c r="H212" i="5"/>
  <c r="E213" i="5"/>
  <c r="F213" i="5"/>
  <c r="G213" i="5"/>
  <c r="H213" i="5"/>
  <c r="E214" i="5"/>
  <c r="F214" i="5"/>
  <c r="G214" i="5"/>
  <c r="H214" i="5"/>
  <c r="E215" i="5"/>
  <c r="F215" i="5"/>
  <c r="G215" i="5"/>
  <c r="H215" i="5"/>
  <c r="E216" i="5"/>
  <c r="F216" i="5"/>
  <c r="G216" i="5"/>
  <c r="H216" i="5"/>
  <c r="E217" i="5"/>
  <c r="F217" i="5"/>
  <c r="G217" i="5"/>
  <c r="H217" i="5"/>
  <c r="E218" i="5"/>
  <c r="F218" i="5"/>
  <c r="G218" i="5"/>
  <c r="H218" i="5"/>
  <c r="E219" i="5"/>
  <c r="F219" i="5"/>
  <c r="G219" i="5"/>
  <c r="H219" i="5"/>
  <c r="E220" i="5"/>
  <c r="F220" i="5"/>
  <c r="G220" i="5"/>
  <c r="H220" i="5"/>
  <c r="E221" i="5"/>
  <c r="F221" i="5"/>
  <c r="G221" i="5"/>
  <c r="H221" i="5"/>
  <c r="E222" i="5"/>
  <c r="F222" i="5"/>
  <c r="G222" i="5"/>
  <c r="H222" i="5"/>
  <c r="E223" i="5"/>
  <c r="F223" i="5"/>
  <c r="G223" i="5"/>
  <c r="H223" i="5"/>
  <c r="E224" i="5"/>
  <c r="F224" i="5"/>
  <c r="G224" i="5"/>
  <c r="H224" i="5"/>
  <c r="E225" i="5"/>
  <c r="F225" i="5"/>
  <c r="G225" i="5"/>
  <c r="H225" i="5"/>
  <c r="E226" i="5"/>
  <c r="F226" i="5"/>
  <c r="G226" i="5"/>
  <c r="H226" i="5"/>
  <c r="E227" i="5"/>
  <c r="F227" i="5"/>
  <c r="G227" i="5"/>
  <c r="H227" i="5"/>
  <c r="E228" i="5"/>
  <c r="F228" i="5"/>
  <c r="G228" i="5"/>
  <c r="H228" i="5"/>
  <c r="E229" i="5"/>
  <c r="F229" i="5"/>
  <c r="G229" i="5"/>
  <c r="H229" i="5"/>
  <c r="E230" i="5"/>
  <c r="F230" i="5"/>
  <c r="G230" i="5"/>
  <c r="H230" i="5"/>
  <c r="E231" i="5"/>
  <c r="F231" i="5"/>
  <c r="G231" i="5"/>
  <c r="H231" i="5"/>
  <c r="E232" i="5"/>
  <c r="F232" i="5"/>
  <c r="G232" i="5"/>
  <c r="H232" i="5"/>
  <c r="E233" i="5"/>
  <c r="F233" i="5"/>
  <c r="G233" i="5"/>
  <c r="H233" i="5"/>
  <c r="E234" i="5"/>
  <c r="F234" i="5"/>
  <c r="G234" i="5"/>
  <c r="H234" i="5"/>
  <c r="E235" i="5"/>
  <c r="F235" i="5"/>
  <c r="G235" i="5"/>
  <c r="H235" i="5"/>
  <c r="E236" i="5"/>
  <c r="F236" i="5"/>
  <c r="G236" i="5"/>
  <c r="H236" i="5"/>
  <c r="E237" i="5"/>
  <c r="F237" i="5"/>
  <c r="G237" i="5"/>
  <c r="H237" i="5"/>
  <c r="E238" i="5"/>
  <c r="F238" i="5"/>
  <c r="G238" i="5"/>
  <c r="H238" i="5"/>
  <c r="E239" i="5"/>
  <c r="F239" i="5"/>
  <c r="G239" i="5"/>
  <c r="H239" i="5"/>
  <c r="E240" i="5"/>
  <c r="F240" i="5"/>
  <c r="G240" i="5"/>
  <c r="H240" i="5"/>
  <c r="E241" i="5"/>
  <c r="F241" i="5"/>
  <c r="G241" i="5"/>
  <c r="H241" i="5"/>
  <c r="E242" i="5"/>
  <c r="F242" i="5"/>
  <c r="G242" i="5"/>
  <c r="H242" i="5"/>
  <c r="E243" i="5"/>
  <c r="F243" i="5"/>
  <c r="G243" i="5"/>
  <c r="H243" i="5"/>
  <c r="E244" i="5"/>
  <c r="F244" i="5"/>
  <c r="G244" i="5"/>
  <c r="H244" i="5"/>
  <c r="E245" i="5"/>
  <c r="F245" i="5"/>
  <c r="G245" i="5"/>
  <c r="H245" i="5"/>
  <c r="E246" i="5"/>
  <c r="F246" i="5"/>
  <c r="G246" i="5"/>
  <c r="H246" i="5"/>
  <c r="E247" i="5"/>
  <c r="F247" i="5"/>
  <c r="G247" i="5"/>
  <c r="H247" i="5"/>
  <c r="E248" i="5"/>
  <c r="F248" i="5"/>
  <c r="G248" i="5"/>
  <c r="H248" i="5"/>
  <c r="E249" i="5"/>
  <c r="F249" i="5"/>
  <c r="G249" i="5"/>
  <c r="H249" i="5"/>
  <c r="E250" i="5"/>
  <c r="F250" i="5"/>
  <c r="G250" i="5"/>
  <c r="H250" i="5"/>
  <c r="E251" i="5"/>
  <c r="F251" i="5"/>
  <c r="G251" i="5"/>
  <c r="H251" i="5"/>
  <c r="E252" i="5"/>
  <c r="F252" i="5"/>
  <c r="G252" i="5"/>
  <c r="H252" i="5"/>
  <c r="E253" i="5"/>
  <c r="F253" i="5"/>
  <c r="G253" i="5"/>
  <c r="H253" i="5"/>
  <c r="E254" i="5"/>
  <c r="F254" i="5"/>
  <c r="G254" i="5"/>
  <c r="H254" i="5"/>
  <c r="E255" i="5"/>
  <c r="F255" i="5"/>
  <c r="G255" i="5"/>
  <c r="H255" i="5"/>
  <c r="E256" i="5"/>
  <c r="F256" i="5"/>
  <c r="G256" i="5"/>
  <c r="H256" i="5"/>
  <c r="E257" i="5"/>
  <c r="F257" i="5"/>
  <c r="G257" i="5"/>
  <c r="H257" i="5"/>
  <c r="H16" i="5"/>
  <c r="G16" i="5"/>
  <c r="E9" i="5"/>
  <c r="E10" i="5"/>
  <c r="E11" i="5"/>
  <c r="E12" i="5"/>
  <c r="E13" i="5"/>
  <c r="E14" i="5"/>
  <c r="E15" i="5"/>
  <c r="F16" i="5"/>
  <c r="E16" i="5"/>
  <c r="E8" i="5"/>
  <c r="R20" i="6" l="1"/>
  <c r="S20" i="6"/>
  <c r="R16" i="6"/>
  <c r="S16" i="6"/>
  <c r="O240" i="6"/>
  <c r="N240" i="6"/>
  <c r="O232" i="6"/>
  <c r="N232" i="6"/>
  <c r="O224" i="6"/>
  <c r="N224" i="6"/>
  <c r="O216" i="6"/>
  <c r="N216" i="6"/>
  <c r="O212" i="6"/>
  <c r="N212" i="6"/>
  <c r="O208" i="6"/>
  <c r="N208" i="6"/>
  <c r="O204" i="6"/>
  <c r="N204" i="6"/>
  <c r="N200" i="6"/>
  <c r="O200" i="6"/>
  <c r="O196" i="6"/>
  <c r="N196" i="6"/>
  <c r="O192" i="6"/>
  <c r="N192" i="6"/>
  <c r="O188" i="6"/>
  <c r="N188" i="6"/>
  <c r="N184" i="6"/>
  <c r="O184" i="6"/>
  <c r="O180" i="6"/>
  <c r="N180" i="6"/>
  <c r="O176" i="6"/>
  <c r="N176" i="6"/>
  <c r="N172" i="6"/>
  <c r="O172" i="6"/>
  <c r="O168" i="6"/>
  <c r="N168" i="6"/>
  <c r="O164" i="6"/>
  <c r="N164" i="6"/>
  <c r="O158" i="6"/>
  <c r="N158" i="6"/>
  <c r="N153" i="6"/>
  <c r="O153" i="6"/>
  <c r="O148" i="6"/>
  <c r="N148" i="6"/>
  <c r="N141" i="6"/>
  <c r="O141" i="6"/>
  <c r="O133" i="6"/>
  <c r="N133" i="6"/>
  <c r="N125" i="6"/>
  <c r="O125" i="6"/>
  <c r="O117" i="6"/>
  <c r="N117" i="6"/>
  <c r="O109" i="6"/>
  <c r="N109" i="6"/>
  <c r="O101" i="6"/>
  <c r="N101" i="6"/>
  <c r="N93" i="6"/>
  <c r="O93" i="6"/>
  <c r="O85" i="6"/>
  <c r="N85" i="6"/>
  <c r="N77" i="6"/>
  <c r="O77" i="6"/>
  <c r="O69" i="6"/>
  <c r="N69" i="6"/>
  <c r="O61" i="6"/>
  <c r="N61" i="6"/>
  <c r="O53" i="6"/>
  <c r="N53" i="6"/>
  <c r="O45" i="6"/>
  <c r="N45" i="6"/>
  <c r="O37" i="6"/>
  <c r="N37" i="6"/>
  <c r="N29" i="6"/>
  <c r="O29" i="6"/>
  <c r="K150" i="6"/>
  <c r="L150" i="6"/>
  <c r="R21" i="6"/>
  <c r="S21" i="6"/>
  <c r="R13" i="6"/>
  <c r="S13" i="6"/>
  <c r="O239" i="6"/>
  <c r="N239" i="6"/>
  <c r="N237" i="6"/>
  <c r="O237" i="6"/>
  <c r="O235" i="6"/>
  <c r="N235" i="6"/>
  <c r="N233" i="6"/>
  <c r="O233" i="6"/>
  <c r="O230" i="6"/>
  <c r="N230" i="6"/>
  <c r="N228" i="6"/>
  <c r="O228" i="6"/>
  <c r="N226" i="6"/>
  <c r="O226" i="6"/>
  <c r="O223" i="6"/>
  <c r="N223" i="6"/>
  <c r="N221" i="6"/>
  <c r="O221" i="6"/>
  <c r="O219" i="6"/>
  <c r="N219" i="6"/>
  <c r="R218" i="6"/>
  <c r="O218" i="6"/>
  <c r="N218" i="6"/>
  <c r="N214" i="6"/>
  <c r="O214" i="6"/>
  <c r="O211" i="6"/>
  <c r="N211" i="6"/>
  <c r="N209" i="6"/>
  <c r="O209" i="6"/>
  <c r="O207" i="6"/>
  <c r="N207" i="6"/>
  <c r="N205" i="6"/>
  <c r="O205" i="6"/>
  <c r="O203" i="6"/>
  <c r="N203" i="6"/>
  <c r="N201" i="6"/>
  <c r="O201" i="6"/>
  <c r="N198" i="6"/>
  <c r="O198" i="6"/>
  <c r="O195" i="6"/>
  <c r="N195" i="6"/>
  <c r="N193" i="6"/>
  <c r="O193" i="6"/>
  <c r="O190" i="6"/>
  <c r="N190" i="6"/>
  <c r="N185" i="6"/>
  <c r="O185" i="6"/>
  <c r="N182" i="6"/>
  <c r="O182" i="6"/>
  <c r="O179" i="6"/>
  <c r="N179" i="6"/>
  <c r="N177" i="6"/>
  <c r="O177" i="6"/>
  <c r="O175" i="6"/>
  <c r="N175" i="6"/>
  <c r="N173" i="6"/>
  <c r="O173" i="6"/>
  <c r="O170" i="6"/>
  <c r="N170" i="6"/>
  <c r="O167" i="6"/>
  <c r="N167" i="6"/>
  <c r="O165" i="6"/>
  <c r="N165" i="6"/>
  <c r="O163" i="6"/>
  <c r="N163" i="6"/>
  <c r="N161" i="6"/>
  <c r="O161" i="6"/>
  <c r="O159" i="6"/>
  <c r="N159" i="6"/>
  <c r="N157" i="6"/>
  <c r="O157" i="6"/>
  <c r="O155" i="6"/>
  <c r="N155" i="6"/>
  <c r="O151" i="6"/>
  <c r="N151" i="6"/>
  <c r="O149" i="6"/>
  <c r="N149" i="6"/>
  <c r="O146" i="6"/>
  <c r="N146" i="6"/>
  <c r="O144" i="6"/>
  <c r="N144" i="6"/>
  <c r="N142" i="6"/>
  <c r="O142" i="6"/>
  <c r="O140" i="6"/>
  <c r="N140" i="6"/>
  <c r="O138" i="6"/>
  <c r="N138" i="6"/>
  <c r="O136" i="6"/>
  <c r="N136" i="6"/>
  <c r="N134" i="6"/>
  <c r="O134" i="6"/>
  <c r="O131" i="6"/>
  <c r="N131" i="6"/>
  <c r="N129" i="6"/>
  <c r="O129" i="6"/>
  <c r="O127" i="6"/>
  <c r="N127" i="6"/>
  <c r="O124" i="6"/>
  <c r="N124" i="6"/>
  <c r="O122" i="6"/>
  <c r="N122" i="6"/>
  <c r="N121" i="6"/>
  <c r="O121" i="6"/>
  <c r="O119" i="6"/>
  <c r="N119" i="6"/>
  <c r="O115" i="6"/>
  <c r="N115" i="6"/>
  <c r="N114" i="6"/>
  <c r="O114" i="6"/>
  <c r="N112" i="6"/>
  <c r="O112" i="6"/>
  <c r="O110" i="6"/>
  <c r="N110" i="6"/>
  <c r="N108" i="6"/>
  <c r="O108" i="6"/>
  <c r="O106" i="6"/>
  <c r="N106" i="6"/>
  <c r="N105" i="6"/>
  <c r="O105" i="6"/>
  <c r="N104" i="6"/>
  <c r="O104" i="6"/>
  <c r="N102" i="6"/>
  <c r="O102" i="6"/>
  <c r="N100" i="6"/>
  <c r="O100" i="6"/>
  <c r="O99" i="6"/>
  <c r="N99" i="6"/>
  <c r="N98" i="6"/>
  <c r="O98" i="6"/>
  <c r="N97" i="6"/>
  <c r="O97" i="6"/>
  <c r="N96" i="6"/>
  <c r="O96" i="6"/>
  <c r="O95" i="6"/>
  <c r="N95" i="6"/>
  <c r="O94" i="6"/>
  <c r="N94" i="6"/>
  <c r="N92" i="6"/>
  <c r="O92" i="6"/>
  <c r="O91" i="6"/>
  <c r="N91" i="6"/>
  <c r="O90" i="6"/>
  <c r="N90" i="6"/>
  <c r="O89" i="6"/>
  <c r="N89" i="6"/>
  <c r="N88" i="6"/>
  <c r="O88" i="6"/>
  <c r="O87" i="6"/>
  <c r="N87" i="6"/>
  <c r="N86" i="6"/>
  <c r="O86" i="6"/>
  <c r="N84" i="6"/>
  <c r="O84" i="6"/>
  <c r="O83" i="6"/>
  <c r="N83" i="6"/>
  <c r="O82" i="6"/>
  <c r="N82" i="6"/>
  <c r="N81" i="6"/>
  <c r="O81" i="6"/>
  <c r="N80" i="6"/>
  <c r="O80" i="6"/>
  <c r="O79" i="6"/>
  <c r="N79" i="6"/>
  <c r="N78" i="6"/>
  <c r="O78" i="6"/>
  <c r="N76" i="6"/>
  <c r="O76" i="6"/>
  <c r="O75" i="6"/>
  <c r="N75" i="6"/>
  <c r="O74" i="6"/>
  <c r="N74" i="6"/>
  <c r="O73" i="6"/>
  <c r="N73" i="6"/>
  <c r="N72" i="6"/>
  <c r="O72" i="6"/>
  <c r="O71" i="6"/>
  <c r="N71" i="6"/>
  <c r="N70" i="6"/>
  <c r="O70" i="6"/>
  <c r="N68" i="6"/>
  <c r="O68" i="6"/>
  <c r="O67" i="6"/>
  <c r="N67" i="6"/>
  <c r="O66" i="6"/>
  <c r="N66" i="6"/>
  <c r="N65" i="6"/>
  <c r="O65" i="6"/>
  <c r="N64" i="6"/>
  <c r="O64" i="6"/>
  <c r="O63" i="6"/>
  <c r="N63" i="6"/>
  <c r="N62" i="6"/>
  <c r="O62" i="6"/>
  <c r="N60" i="6"/>
  <c r="O60" i="6"/>
  <c r="O59" i="6"/>
  <c r="N59" i="6"/>
  <c r="O58" i="6"/>
  <c r="N58" i="6"/>
  <c r="N57" i="6"/>
  <c r="O57" i="6"/>
  <c r="N56" i="6"/>
  <c r="O56" i="6"/>
  <c r="O55" i="6"/>
  <c r="N55" i="6"/>
  <c r="N54" i="6"/>
  <c r="O54" i="6"/>
  <c r="N52" i="6"/>
  <c r="O52" i="6"/>
  <c r="O51" i="6"/>
  <c r="N51" i="6"/>
  <c r="N50" i="6"/>
  <c r="O50" i="6"/>
  <c r="N49" i="6"/>
  <c r="O49" i="6"/>
  <c r="N48" i="6"/>
  <c r="O48" i="6"/>
  <c r="O47" i="6"/>
  <c r="N47" i="6"/>
  <c r="O46" i="6"/>
  <c r="N46" i="6"/>
  <c r="N44" i="6"/>
  <c r="O44" i="6"/>
  <c r="O43" i="6"/>
  <c r="N43" i="6"/>
  <c r="O42" i="6"/>
  <c r="N42" i="6"/>
  <c r="N41" i="6"/>
  <c r="O41" i="6"/>
  <c r="N40" i="6"/>
  <c r="O40" i="6"/>
  <c r="O39" i="6"/>
  <c r="N39" i="6"/>
  <c r="N38" i="6"/>
  <c r="O38" i="6"/>
  <c r="N36" i="6"/>
  <c r="O36" i="6"/>
  <c r="O35" i="6"/>
  <c r="N35" i="6"/>
  <c r="N34" i="6"/>
  <c r="O34" i="6"/>
  <c r="N33" i="6"/>
  <c r="O33" i="6"/>
  <c r="N32" i="6"/>
  <c r="O32" i="6"/>
  <c r="O31" i="6"/>
  <c r="N31" i="6"/>
  <c r="O30" i="6"/>
  <c r="N30" i="6"/>
  <c r="N28" i="6"/>
  <c r="O28" i="6"/>
  <c r="O27" i="6"/>
  <c r="N27" i="6"/>
  <c r="O26" i="6"/>
  <c r="N26" i="6"/>
  <c r="O25" i="6"/>
  <c r="N25" i="6"/>
  <c r="O260" i="6"/>
  <c r="N260" i="6"/>
  <c r="O256" i="6"/>
  <c r="N256" i="6"/>
  <c r="O252" i="6"/>
  <c r="N252" i="6"/>
  <c r="O248" i="6"/>
  <c r="N248" i="6"/>
  <c r="O244" i="6"/>
  <c r="N244" i="6"/>
  <c r="K239" i="6"/>
  <c r="M239" i="6" s="1"/>
  <c r="S239" i="6" s="1"/>
  <c r="L239" i="6"/>
  <c r="L238" i="6"/>
  <c r="K238" i="6"/>
  <c r="M238" i="6" s="1"/>
  <c r="S238" i="6" s="1"/>
  <c r="K236" i="6"/>
  <c r="M236" i="6" s="1"/>
  <c r="L236" i="6"/>
  <c r="K235" i="6"/>
  <c r="L235" i="6"/>
  <c r="K233" i="6"/>
  <c r="M233" i="6" s="1"/>
  <c r="S233" i="6" s="1"/>
  <c r="L233" i="6"/>
  <c r="K231" i="6"/>
  <c r="L231" i="6"/>
  <c r="K229" i="6"/>
  <c r="M229" i="6" s="1"/>
  <c r="L229" i="6"/>
  <c r="K227" i="6"/>
  <c r="L227" i="6"/>
  <c r="K225" i="6"/>
  <c r="M225" i="6" s="1"/>
  <c r="S225" i="6" s="1"/>
  <c r="L225" i="6"/>
  <c r="K223" i="6"/>
  <c r="L223" i="6"/>
  <c r="K221" i="6"/>
  <c r="M221" i="6" s="1"/>
  <c r="S221" i="6" s="1"/>
  <c r="L221" i="6"/>
  <c r="K219" i="6"/>
  <c r="L219" i="6"/>
  <c r="K217" i="6"/>
  <c r="M217" i="6" s="1"/>
  <c r="L217" i="6"/>
  <c r="L215" i="6"/>
  <c r="K215" i="6"/>
  <c r="M215" i="6" s="1"/>
  <c r="L213" i="6"/>
  <c r="M213" i="6" s="1"/>
  <c r="S213" i="6" s="1"/>
  <c r="K213" i="6"/>
  <c r="K210" i="6"/>
  <c r="L210" i="6"/>
  <c r="L208" i="6"/>
  <c r="K208" i="6"/>
  <c r="K205" i="6"/>
  <c r="L205" i="6"/>
  <c r="M205" i="6" s="1"/>
  <c r="L188" i="6"/>
  <c r="K188" i="6"/>
  <c r="R17" i="6"/>
  <c r="S17" i="6"/>
  <c r="O238" i="6"/>
  <c r="N238" i="6"/>
  <c r="N236" i="6"/>
  <c r="O236" i="6"/>
  <c r="O234" i="6"/>
  <c r="N234" i="6"/>
  <c r="O231" i="6"/>
  <c r="N231" i="6"/>
  <c r="O229" i="6"/>
  <c r="N229" i="6"/>
  <c r="O227" i="6"/>
  <c r="N227" i="6"/>
  <c r="N225" i="6"/>
  <c r="O225" i="6"/>
  <c r="O222" i="6"/>
  <c r="N222" i="6"/>
  <c r="N220" i="6"/>
  <c r="O220" i="6"/>
  <c r="N217" i="6"/>
  <c r="O217" i="6"/>
  <c r="O215" i="6"/>
  <c r="N215" i="6"/>
  <c r="O213" i="6"/>
  <c r="N213" i="6"/>
  <c r="O210" i="6"/>
  <c r="N210" i="6"/>
  <c r="N206" i="6"/>
  <c r="O206" i="6"/>
  <c r="O202" i="6"/>
  <c r="N202" i="6"/>
  <c r="O199" i="6"/>
  <c r="N199" i="6"/>
  <c r="O197" i="6"/>
  <c r="N197" i="6"/>
  <c r="O194" i="6"/>
  <c r="N194" i="6"/>
  <c r="O191" i="6"/>
  <c r="N191" i="6"/>
  <c r="N189" i="6"/>
  <c r="O189" i="6"/>
  <c r="O187" i="6"/>
  <c r="N187" i="6"/>
  <c r="R186" i="6"/>
  <c r="O186" i="6"/>
  <c r="N186" i="6"/>
  <c r="O183" i="6"/>
  <c r="N183" i="6"/>
  <c r="O181" i="6"/>
  <c r="N181" i="6"/>
  <c r="N178" i="6"/>
  <c r="O178" i="6"/>
  <c r="O174" i="6"/>
  <c r="N174" i="6"/>
  <c r="O171" i="6"/>
  <c r="N171" i="6"/>
  <c r="N169" i="6"/>
  <c r="O169" i="6"/>
  <c r="O166" i="6"/>
  <c r="N166" i="6"/>
  <c r="N162" i="6"/>
  <c r="O162" i="6"/>
  <c r="O160" i="6"/>
  <c r="N160" i="6"/>
  <c r="N156" i="6"/>
  <c r="O156" i="6"/>
  <c r="O154" i="6"/>
  <c r="N154" i="6"/>
  <c r="O152" i="6"/>
  <c r="N152" i="6"/>
  <c r="R150" i="6"/>
  <c r="N150" i="6"/>
  <c r="O150" i="6"/>
  <c r="O147" i="6"/>
  <c r="N147" i="6"/>
  <c r="N145" i="6"/>
  <c r="O145" i="6"/>
  <c r="O143" i="6"/>
  <c r="N143" i="6"/>
  <c r="O139" i="6"/>
  <c r="N139" i="6"/>
  <c r="N137" i="6"/>
  <c r="O137" i="6"/>
  <c r="O135" i="6"/>
  <c r="N135" i="6"/>
  <c r="O132" i="6"/>
  <c r="N132" i="6"/>
  <c r="O130" i="6"/>
  <c r="N130" i="6"/>
  <c r="O128" i="6"/>
  <c r="N128" i="6"/>
  <c r="O126" i="6"/>
  <c r="N126" i="6"/>
  <c r="O123" i="6"/>
  <c r="N123" i="6"/>
  <c r="O120" i="6"/>
  <c r="N120" i="6"/>
  <c r="N118" i="6"/>
  <c r="O118" i="6"/>
  <c r="O116" i="6"/>
  <c r="N116" i="6"/>
  <c r="N113" i="6"/>
  <c r="O113" i="6"/>
  <c r="O111" i="6"/>
  <c r="N111" i="6"/>
  <c r="O107" i="6"/>
  <c r="N107" i="6"/>
  <c r="O103" i="6"/>
  <c r="N103" i="6"/>
  <c r="K240" i="6"/>
  <c r="L240" i="6"/>
  <c r="K237" i="6"/>
  <c r="L237" i="6"/>
  <c r="K234" i="6"/>
  <c r="M234" i="6" s="1"/>
  <c r="S234" i="6" s="1"/>
  <c r="L234" i="6"/>
  <c r="K232" i="6"/>
  <c r="L232" i="6"/>
  <c r="L230" i="6"/>
  <c r="K230" i="6"/>
  <c r="K228" i="6"/>
  <c r="L228" i="6"/>
  <c r="K226" i="6"/>
  <c r="M226" i="6" s="1"/>
  <c r="L226" i="6"/>
  <c r="K224" i="6"/>
  <c r="L224" i="6"/>
  <c r="L222" i="6"/>
  <c r="K222" i="6"/>
  <c r="K220" i="6"/>
  <c r="L220" i="6"/>
  <c r="K218" i="6"/>
  <c r="M218" i="6" s="1"/>
  <c r="L218" i="6"/>
  <c r="K216" i="6"/>
  <c r="L216" i="6"/>
  <c r="K214" i="6"/>
  <c r="M214" i="6" s="1"/>
  <c r="S214" i="6" s="1"/>
  <c r="L214" i="6"/>
  <c r="L212" i="6"/>
  <c r="K212" i="6"/>
  <c r="M212" i="6" s="1"/>
  <c r="S212" i="6" s="1"/>
  <c r="L211" i="6"/>
  <c r="K211" i="6"/>
  <c r="K209" i="6"/>
  <c r="L209" i="6"/>
  <c r="M209" i="6" s="1"/>
  <c r="S209" i="6" s="1"/>
  <c r="K207" i="6"/>
  <c r="M207" i="6" s="1"/>
  <c r="S207" i="6" s="1"/>
  <c r="L207" i="6"/>
  <c r="L206" i="6"/>
  <c r="K206" i="6"/>
  <c r="M206" i="6" s="1"/>
  <c r="L204" i="6"/>
  <c r="K204" i="6"/>
  <c r="K203" i="6"/>
  <c r="L203" i="6"/>
  <c r="K202" i="6"/>
  <c r="M202" i="6" s="1"/>
  <c r="L202" i="6"/>
  <c r="K201" i="6"/>
  <c r="L201" i="6"/>
  <c r="M201" i="6" s="1"/>
  <c r="S201" i="6" s="1"/>
  <c r="K200" i="6"/>
  <c r="M200" i="6" s="1"/>
  <c r="S200" i="6" s="1"/>
  <c r="L200" i="6"/>
  <c r="L199" i="6"/>
  <c r="K199" i="6"/>
  <c r="M199" i="6" s="1"/>
  <c r="K198" i="6"/>
  <c r="M198" i="6" s="1"/>
  <c r="S198" i="6" s="1"/>
  <c r="L198" i="6"/>
  <c r="L197" i="6"/>
  <c r="K197" i="6"/>
  <c r="K196" i="6"/>
  <c r="M196" i="6" s="1"/>
  <c r="S196" i="6" s="1"/>
  <c r="L196" i="6"/>
  <c r="L195" i="6"/>
  <c r="K195" i="6"/>
  <c r="M195" i="6" s="1"/>
  <c r="K194" i="6"/>
  <c r="M194" i="6" s="1"/>
  <c r="S194" i="6" s="1"/>
  <c r="L194" i="6"/>
  <c r="L193" i="6"/>
  <c r="K193" i="6"/>
  <c r="L192" i="6"/>
  <c r="K192" i="6"/>
  <c r="K191" i="6"/>
  <c r="L191" i="6"/>
  <c r="L190" i="6"/>
  <c r="K190" i="6"/>
  <c r="K189" i="6"/>
  <c r="L189" i="6"/>
  <c r="M189" i="6" s="1"/>
  <c r="S189" i="6" s="1"/>
  <c r="K187" i="6"/>
  <c r="M187" i="6" s="1"/>
  <c r="L187" i="6"/>
  <c r="L186" i="6"/>
  <c r="K186" i="6"/>
  <c r="M186" i="6" s="1"/>
  <c r="S186" i="6" s="1"/>
  <c r="K185" i="6"/>
  <c r="L185" i="6"/>
  <c r="K184" i="6"/>
  <c r="L184" i="6"/>
  <c r="L183" i="6"/>
  <c r="K183" i="6"/>
  <c r="K182" i="6"/>
  <c r="L182" i="6"/>
  <c r="L181" i="6"/>
  <c r="M181" i="6" s="1"/>
  <c r="K181" i="6"/>
  <c r="K180" i="6"/>
  <c r="L180" i="6"/>
  <c r="L179" i="6"/>
  <c r="K179" i="6"/>
  <c r="K178" i="6"/>
  <c r="L178" i="6"/>
  <c r="K177" i="6"/>
  <c r="L177" i="6"/>
  <c r="L176" i="6"/>
  <c r="K176" i="6"/>
  <c r="M176" i="6" s="1"/>
  <c r="K175" i="6"/>
  <c r="M175" i="6" s="1"/>
  <c r="S175" i="6" s="1"/>
  <c r="L175" i="6"/>
  <c r="L174" i="6"/>
  <c r="K174" i="6"/>
  <c r="M174" i="6" s="1"/>
  <c r="K173" i="6"/>
  <c r="L173" i="6"/>
  <c r="L172" i="6"/>
  <c r="K172" i="6"/>
  <c r="M172" i="6" s="1"/>
  <c r="S172" i="6" s="1"/>
  <c r="K171" i="6"/>
  <c r="M171" i="6" s="1"/>
  <c r="S171" i="6" s="1"/>
  <c r="L171" i="6"/>
  <c r="K170" i="6"/>
  <c r="L170" i="6"/>
  <c r="K169" i="6"/>
  <c r="L169" i="6"/>
  <c r="K168" i="6"/>
  <c r="L168" i="6"/>
  <c r="L167" i="6"/>
  <c r="K167" i="6"/>
  <c r="K166" i="6"/>
  <c r="L166" i="6"/>
  <c r="L165" i="6"/>
  <c r="M165" i="6" s="1"/>
  <c r="S165" i="6" s="1"/>
  <c r="K165" i="6"/>
  <c r="K164" i="6"/>
  <c r="L164" i="6"/>
  <c r="L163" i="6"/>
  <c r="K163" i="6"/>
  <c r="K162" i="6"/>
  <c r="L162" i="6"/>
  <c r="L161" i="6"/>
  <c r="M161" i="6" s="1"/>
  <c r="S161" i="6" s="1"/>
  <c r="K161" i="6"/>
  <c r="L160" i="6"/>
  <c r="K160" i="6"/>
  <c r="M160" i="6" s="1"/>
  <c r="S160" i="6" s="1"/>
  <c r="K159" i="6"/>
  <c r="M159" i="6" s="1"/>
  <c r="S159" i="6" s="1"/>
  <c r="L159" i="6"/>
  <c r="L158" i="6"/>
  <c r="K158" i="6"/>
  <c r="M158" i="6" s="1"/>
  <c r="K157" i="6"/>
  <c r="L157" i="6"/>
  <c r="L156" i="6"/>
  <c r="K156" i="6"/>
  <c r="M156" i="6" s="1"/>
  <c r="K155" i="6"/>
  <c r="M155" i="6" s="1"/>
  <c r="S155" i="6" s="1"/>
  <c r="L155" i="6"/>
  <c r="L154" i="6"/>
  <c r="K154" i="6"/>
  <c r="M154" i="6" s="1"/>
  <c r="S154" i="6" s="1"/>
  <c r="K153" i="6"/>
  <c r="L153" i="6"/>
  <c r="K152" i="6"/>
  <c r="L152" i="6"/>
  <c r="L151" i="6"/>
  <c r="K151" i="6"/>
  <c r="L149" i="6"/>
  <c r="K149" i="6"/>
  <c r="K148" i="6"/>
  <c r="M148" i="6" s="1"/>
  <c r="S148" i="6" s="1"/>
  <c r="L148" i="6"/>
  <c r="L147" i="6"/>
  <c r="K147" i="6"/>
  <c r="M147" i="6" s="1"/>
  <c r="S147" i="6" s="1"/>
  <c r="K146" i="6"/>
  <c r="M146" i="6" s="1"/>
  <c r="S146" i="6" s="1"/>
  <c r="L146" i="6"/>
  <c r="K145" i="6"/>
  <c r="L145" i="6"/>
  <c r="M145" i="6" s="1"/>
  <c r="K144" i="6"/>
  <c r="M144" i="6" s="1"/>
  <c r="S144" i="6" s="1"/>
  <c r="L144" i="6"/>
  <c r="L143" i="6"/>
  <c r="K143" i="6"/>
  <c r="M143" i="6" s="1"/>
  <c r="S143" i="6" s="1"/>
  <c r="K142" i="6"/>
  <c r="M142" i="6" s="1"/>
  <c r="S142" i="6" s="1"/>
  <c r="L142" i="6"/>
  <c r="L141" i="6"/>
  <c r="K141" i="6"/>
  <c r="K140" i="6"/>
  <c r="M140" i="6" s="1"/>
  <c r="S140" i="6" s="1"/>
  <c r="L140" i="6"/>
  <c r="L139" i="6"/>
  <c r="K139" i="6"/>
  <c r="M139" i="6" s="1"/>
  <c r="K138" i="6"/>
  <c r="M138" i="6" s="1"/>
  <c r="S138" i="6" s="1"/>
  <c r="L138" i="6"/>
  <c r="K137" i="6"/>
  <c r="L137" i="6"/>
  <c r="M137" i="6" s="1"/>
  <c r="S137" i="6" s="1"/>
  <c r="L136" i="6"/>
  <c r="K136" i="6"/>
  <c r="K135" i="6"/>
  <c r="L135" i="6"/>
  <c r="L134" i="6"/>
  <c r="K134" i="6"/>
  <c r="L133" i="6"/>
  <c r="K133" i="6"/>
  <c r="L132" i="6"/>
  <c r="K132" i="6"/>
  <c r="L131" i="6"/>
  <c r="K131" i="6"/>
  <c r="M131" i="6" s="1"/>
  <c r="S131" i="6" s="1"/>
  <c r="K130" i="6"/>
  <c r="M130" i="6" s="1"/>
  <c r="S130" i="6" s="1"/>
  <c r="L130" i="6"/>
  <c r="K129" i="6"/>
  <c r="L129" i="6"/>
  <c r="M129" i="6" s="1"/>
  <c r="K128" i="6"/>
  <c r="M128" i="6" s="1"/>
  <c r="L128" i="6"/>
  <c r="L127" i="6"/>
  <c r="K127" i="6"/>
  <c r="M127" i="6" s="1"/>
  <c r="S127" i="6" s="1"/>
  <c r="K126" i="6"/>
  <c r="M126" i="6" s="1"/>
  <c r="S126" i="6" s="1"/>
  <c r="L126" i="6"/>
  <c r="L125" i="6"/>
  <c r="K125" i="6"/>
  <c r="L124" i="6"/>
  <c r="K124" i="6"/>
  <c r="L123" i="6"/>
  <c r="K123" i="6"/>
  <c r="M123" i="6" s="1"/>
  <c r="S123" i="6" s="1"/>
  <c r="K122" i="6"/>
  <c r="M122" i="6" s="1"/>
  <c r="L122" i="6"/>
  <c r="K121" i="6"/>
  <c r="L121" i="6"/>
  <c r="K120" i="6"/>
  <c r="M120" i="6" s="1"/>
  <c r="S120" i="6" s="1"/>
  <c r="L120" i="6"/>
  <c r="L119" i="6"/>
  <c r="K119" i="6"/>
  <c r="L118" i="6"/>
  <c r="K118" i="6"/>
  <c r="L117" i="6"/>
  <c r="K117" i="6"/>
  <c r="M117" i="6" s="1"/>
  <c r="L116" i="6"/>
  <c r="K116" i="6"/>
  <c r="K115" i="6"/>
  <c r="L115" i="6"/>
  <c r="M115" i="6" s="1"/>
  <c r="S115" i="6" s="1"/>
  <c r="L114" i="6"/>
  <c r="K114" i="6"/>
  <c r="K113" i="6"/>
  <c r="L113" i="6"/>
  <c r="L112" i="6"/>
  <c r="K112" i="6"/>
  <c r="K111" i="6"/>
  <c r="L111" i="6"/>
  <c r="M111" i="6" s="1"/>
  <c r="S111" i="6" s="1"/>
  <c r="L110" i="6"/>
  <c r="K110" i="6"/>
  <c r="L109" i="6"/>
  <c r="K109" i="6"/>
  <c r="M109" i="6" s="1"/>
  <c r="K108" i="6"/>
  <c r="M108" i="6" s="1"/>
  <c r="L108" i="6"/>
  <c r="L107" i="6"/>
  <c r="K107" i="6"/>
  <c r="K106" i="6"/>
  <c r="M106" i="6" s="1"/>
  <c r="S106" i="6" s="1"/>
  <c r="L106" i="6"/>
  <c r="L105" i="6"/>
  <c r="K105" i="6"/>
  <c r="M105" i="6" s="1"/>
  <c r="K104" i="6"/>
  <c r="M104" i="6" s="1"/>
  <c r="L104" i="6"/>
  <c r="K103" i="6"/>
  <c r="L103" i="6"/>
  <c r="M103" i="6" s="1"/>
  <c r="S103" i="6" s="1"/>
  <c r="L102" i="6"/>
  <c r="K102" i="6"/>
  <c r="K101" i="6"/>
  <c r="L101" i="6"/>
  <c r="L100" i="6"/>
  <c r="K100" i="6"/>
  <c r="K99" i="6"/>
  <c r="L99" i="6"/>
  <c r="L98" i="6"/>
  <c r="K98" i="6"/>
  <c r="K97" i="6"/>
  <c r="L97" i="6"/>
  <c r="K96" i="6"/>
  <c r="M96" i="6" s="1"/>
  <c r="S96" i="6" s="1"/>
  <c r="L96" i="6"/>
  <c r="K95" i="6"/>
  <c r="L95" i="6"/>
  <c r="M95" i="6" s="1"/>
  <c r="K94" i="6"/>
  <c r="M94" i="6" s="1"/>
  <c r="S94" i="6" s="1"/>
  <c r="L94" i="6"/>
  <c r="L93" i="6"/>
  <c r="K93" i="6"/>
  <c r="M93" i="6" s="1"/>
  <c r="S93" i="6" s="1"/>
  <c r="K92" i="6"/>
  <c r="M92" i="6" s="1"/>
  <c r="S92" i="6" s="1"/>
  <c r="L92" i="6"/>
  <c r="L91" i="6"/>
  <c r="K91" i="6"/>
  <c r="K90" i="6"/>
  <c r="M90" i="6" s="1"/>
  <c r="S90" i="6" s="1"/>
  <c r="L90" i="6"/>
  <c r="K89" i="6"/>
  <c r="L89" i="6"/>
  <c r="K88" i="6"/>
  <c r="M88" i="6" s="1"/>
  <c r="S88" i="6" s="1"/>
  <c r="L88" i="6"/>
  <c r="K87" i="6"/>
  <c r="L87" i="6"/>
  <c r="M87" i="6" s="1"/>
  <c r="L86" i="6"/>
  <c r="K86" i="6"/>
  <c r="K85" i="6"/>
  <c r="L85" i="6"/>
  <c r="L84" i="6"/>
  <c r="K84" i="6"/>
  <c r="K83" i="6"/>
  <c r="L83" i="6"/>
  <c r="M83" i="6" s="1"/>
  <c r="K82" i="6"/>
  <c r="M82" i="6" s="1"/>
  <c r="L82" i="6"/>
  <c r="K81" i="6"/>
  <c r="L81" i="6"/>
  <c r="K80" i="6"/>
  <c r="M80" i="6" s="1"/>
  <c r="S80" i="6" s="1"/>
  <c r="L80" i="6"/>
  <c r="K79" i="6"/>
  <c r="L79" i="6"/>
  <c r="M79" i="6" s="1"/>
  <c r="K78" i="6"/>
  <c r="M78" i="6" s="1"/>
  <c r="L78" i="6"/>
  <c r="L77" i="6"/>
  <c r="K77" i="6"/>
  <c r="M77" i="6" s="1"/>
  <c r="S77" i="6" s="1"/>
  <c r="L76" i="6"/>
  <c r="K76" i="6"/>
  <c r="L75" i="6"/>
  <c r="K75" i="6"/>
  <c r="K74" i="6"/>
  <c r="M74" i="6" s="1"/>
  <c r="L74" i="6"/>
  <c r="K73" i="6"/>
  <c r="L73" i="6"/>
  <c r="K72" i="6"/>
  <c r="M72" i="6" s="1"/>
  <c r="S72" i="6" s="1"/>
  <c r="L72" i="6"/>
  <c r="L71" i="6"/>
  <c r="K71" i="6"/>
  <c r="L70" i="6"/>
  <c r="K70" i="6"/>
  <c r="K69" i="6"/>
  <c r="L69" i="6"/>
  <c r="L68" i="6"/>
  <c r="K68" i="6"/>
  <c r="L67" i="6"/>
  <c r="K67" i="6"/>
  <c r="K66" i="6"/>
  <c r="M66" i="6" s="1"/>
  <c r="S66" i="6" s="1"/>
  <c r="L66" i="6"/>
  <c r="K65" i="6"/>
  <c r="L65" i="6"/>
  <c r="K64" i="6"/>
  <c r="M64" i="6" s="1"/>
  <c r="S64" i="6" s="1"/>
  <c r="L64" i="6"/>
  <c r="K63" i="6"/>
  <c r="L63" i="6"/>
  <c r="M63" i="6" s="1"/>
  <c r="S63" i="6" s="1"/>
  <c r="L62" i="6"/>
  <c r="K62" i="6"/>
  <c r="L61" i="6"/>
  <c r="K61" i="6"/>
  <c r="M61" i="6" s="1"/>
  <c r="L60" i="6"/>
  <c r="K60" i="6"/>
  <c r="L59" i="6"/>
  <c r="K59" i="6"/>
  <c r="K58" i="6"/>
  <c r="M58" i="6" s="1"/>
  <c r="S58" i="6" s="1"/>
  <c r="L58" i="6"/>
  <c r="L57" i="6"/>
  <c r="K57" i="6"/>
  <c r="M57" i="6" s="1"/>
  <c r="K56" i="6"/>
  <c r="M56" i="6" s="1"/>
  <c r="S56" i="6" s="1"/>
  <c r="L56" i="6"/>
  <c r="L55" i="6"/>
  <c r="K55" i="6"/>
  <c r="L54" i="6"/>
  <c r="K54" i="6"/>
  <c r="L53" i="6"/>
  <c r="K53" i="6"/>
  <c r="M53" i="6" s="1"/>
  <c r="L52" i="6"/>
  <c r="K52" i="6"/>
  <c r="K51" i="6"/>
  <c r="L51" i="6"/>
  <c r="M51" i="6" s="1"/>
  <c r="S51" i="6" s="1"/>
  <c r="K50" i="6"/>
  <c r="M50" i="6" s="1"/>
  <c r="S50" i="6" s="1"/>
  <c r="L50" i="6"/>
  <c r="K49" i="6"/>
  <c r="L49" i="6"/>
  <c r="L48" i="6"/>
  <c r="K48" i="6"/>
  <c r="K47" i="6"/>
  <c r="L47" i="6"/>
  <c r="M47" i="6" s="1"/>
  <c r="S47" i="6" s="1"/>
  <c r="L46" i="6"/>
  <c r="K46" i="6"/>
  <c r="L45" i="6"/>
  <c r="K45" i="6"/>
  <c r="M45" i="6" s="1"/>
  <c r="K44" i="6"/>
  <c r="M44" i="6" s="1"/>
  <c r="L44" i="6"/>
  <c r="L43" i="6"/>
  <c r="K43" i="6"/>
  <c r="K42" i="6"/>
  <c r="M42" i="6" s="1"/>
  <c r="S42" i="6" s="1"/>
  <c r="L42" i="6"/>
  <c r="L41" i="6"/>
  <c r="K41" i="6"/>
  <c r="M41" i="6" s="1"/>
  <c r="K40" i="6"/>
  <c r="M40" i="6" s="1"/>
  <c r="L40" i="6"/>
  <c r="K39" i="6"/>
  <c r="L39" i="6"/>
  <c r="M39" i="6" s="1"/>
  <c r="S39" i="6" s="1"/>
  <c r="L38" i="6"/>
  <c r="K38" i="6"/>
  <c r="K37" i="6"/>
  <c r="L37" i="6"/>
  <c r="L36" i="6"/>
  <c r="K36" i="6"/>
  <c r="K35" i="6"/>
  <c r="L35" i="6"/>
  <c r="M35" i="6" s="1"/>
  <c r="L34" i="6"/>
  <c r="K34" i="6"/>
  <c r="K33" i="6"/>
  <c r="L33" i="6"/>
  <c r="K32" i="6"/>
  <c r="M32" i="6" s="1"/>
  <c r="S32" i="6" s="1"/>
  <c r="L32" i="6"/>
  <c r="K31" i="6"/>
  <c r="L31" i="6"/>
  <c r="M31" i="6" s="1"/>
  <c r="K30" i="6"/>
  <c r="M30" i="6" s="1"/>
  <c r="S30" i="6" s="1"/>
  <c r="L30" i="6"/>
  <c r="L29" i="6"/>
  <c r="K29" i="6"/>
  <c r="M29" i="6" s="1"/>
  <c r="S29" i="6" s="1"/>
  <c r="K28" i="6"/>
  <c r="M28" i="6" s="1"/>
  <c r="S28" i="6" s="1"/>
  <c r="L28" i="6"/>
  <c r="L27" i="6"/>
  <c r="K27" i="6"/>
  <c r="K26" i="6"/>
  <c r="M26" i="6" s="1"/>
  <c r="S26" i="6" s="1"/>
  <c r="L26" i="6"/>
  <c r="K25" i="6"/>
  <c r="L25" i="6"/>
  <c r="O259" i="6"/>
  <c r="N259" i="6"/>
  <c r="O255" i="6"/>
  <c r="N255" i="6"/>
  <c r="O251" i="6"/>
  <c r="N251" i="6"/>
  <c r="O247" i="6"/>
  <c r="N247" i="6"/>
  <c r="O243" i="6"/>
  <c r="N243" i="6"/>
  <c r="K24" i="6"/>
  <c r="L24" i="6"/>
  <c r="R19" i="6"/>
  <c r="S19" i="6"/>
  <c r="R15" i="6"/>
  <c r="S15" i="6"/>
  <c r="R258" i="6"/>
  <c r="O258" i="6"/>
  <c r="N258" i="6"/>
  <c r="R254" i="6"/>
  <c r="O254" i="6"/>
  <c r="N254" i="6"/>
  <c r="R250" i="6"/>
  <c r="O250" i="6"/>
  <c r="N250" i="6"/>
  <c r="R246" i="6"/>
  <c r="N246" i="6"/>
  <c r="O246" i="6"/>
  <c r="R242" i="6"/>
  <c r="N242" i="6"/>
  <c r="O242" i="6"/>
  <c r="S260" i="6"/>
  <c r="S256" i="6"/>
  <c r="S252" i="6"/>
  <c r="S248" i="6"/>
  <c r="S244" i="6"/>
  <c r="R24" i="6"/>
  <c r="O24" i="6"/>
  <c r="N24" i="6"/>
  <c r="R22" i="6"/>
  <c r="S22" i="6"/>
  <c r="R18" i="6"/>
  <c r="S18" i="6"/>
  <c r="R14" i="6"/>
  <c r="S14" i="6"/>
  <c r="O261" i="6"/>
  <c r="N261" i="6"/>
  <c r="N257" i="6"/>
  <c r="O257" i="6"/>
  <c r="N253" i="6"/>
  <c r="O253" i="6"/>
  <c r="N249" i="6"/>
  <c r="O249" i="6"/>
  <c r="O245" i="6"/>
  <c r="N245" i="6"/>
  <c r="N241" i="6"/>
  <c r="O241" i="6"/>
  <c r="R262" i="6"/>
  <c r="O262" i="6"/>
  <c r="S262" i="6"/>
  <c r="S259" i="6"/>
  <c r="S255" i="6"/>
  <c r="S251" i="6"/>
  <c r="S247" i="6"/>
  <c r="S243" i="6"/>
  <c r="S236" i="6"/>
  <c r="S229" i="6"/>
  <c r="S217" i="6"/>
  <c r="S215" i="6"/>
  <c r="S206" i="6"/>
  <c r="S205" i="6"/>
  <c r="S199" i="6"/>
  <c r="S195" i="6"/>
  <c r="S187" i="6"/>
  <c r="S181" i="6"/>
  <c r="S176" i="6"/>
  <c r="S174" i="6"/>
  <c r="S158" i="6"/>
  <c r="S156" i="6"/>
  <c r="S145" i="6"/>
  <c r="S139" i="6"/>
  <c r="S129" i="6"/>
  <c r="S128" i="6"/>
  <c r="S122" i="6"/>
  <c r="S117" i="6"/>
  <c r="S109" i="6"/>
  <c r="S108" i="6"/>
  <c r="S105" i="6"/>
  <c r="S104" i="6"/>
  <c r="S95" i="6"/>
  <c r="S87" i="6"/>
  <c r="S83" i="6"/>
  <c r="S82" i="6"/>
  <c r="S79" i="6"/>
  <c r="S78" i="6"/>
  <c r="S74" i="6"/>
  <c r="S61" i="6"/>
  <c r="S57" i="6"/>
  <c r="S53" i="6"/>
  <c r="S45" i="6"/>
  <c r="S44" i="6"/>
  <c r="S41" i="6"/>
  <c r="S40" i="6"/>
  <c r="S35" i="6"/>
  <c r="S31" i="6"/>
  <c r="S202" i="6"/>
  <c r="S226" i="6"/>
  <c r="S218" i="6"/>
  <c r="R210" i="6"/>
  <c r="R178" i="6"/>
  <c r="R204" i="6"/>
  <c r="R172" i="6"/>
  <c r="R125" i="6"/>
  <c r="R200" i="6"/>
  <c r="R184" i="6"/>
  <c r="R168" i="6"/>
  <c r="R148" i="6"/>
  <c r="R117" i="6"/>
  <c r="R85" i="6"/>
  <c r="R53" i="6"/>
  <c r="R214" i="6"/>
  <c r="R211" i="6"/>
  <c r="R209" i="6"/>
  <c r="R207" i="6"/>
  <c r="R206" i="6"/>
  <c r="R205" i="6"/>
  <c r="R203" i="6"/>
  <c r="R202" i="6"/>
  <c r="R201" i="6"/>
  <c r="R199" i="6"/>
  <c r="R198" i="6"/>
  <c r="R197" i="6"/>
  <c r="R195" i="6"/>
  <c r="R194" i="6"/>
  <c r="R193" i="6"/>
  <c r="R191" i="6"/>
  <c r="R190" i="6"/>
  <c r="R189" i="6"/>
  <c r="R187" i="6"/>
  <c r="R185" i="6"/>
  <c r="R183" i="6"/>
  <c r="R182" i="6"/>
  <c r="R181" i="6"/>
  <c r="R179" i="6"/>
  <c r="R177" i="6"/>
  <c r="R175" i="6"/>
  <c r="R174" i="6"/>
  <c r="R173" i="6"/>
  <c r="R171" i="6"/>
  <c r="R170" i="6"/>
  <c r="R169" i="6"/>
  <c r="R167" i="6"/>
  <c r="R166" i="6"/>
  <c r="R165" i="6"/>
  <c r="R163" i="6"/>
  <c r="R161" i="6"/>
  <c r="R160" i="6"/>
  <c r="R159" i="6"/>
  <c r="R157" i="6"/>
  <c r="R156" i="6"/>
  <c r="R155" i="6"/>
  <c r="R154" i="6"/>
  <c r="R151" i="6"/>
  <c r="R188" i="6"/>
  <c r="R153" i="6"/>
  <c r="R93" i="6"/>
  <c r="R61" i="6"/>
  <c r="R29" i="6"/>
  <c r="R152" i="6"/>
  <c r="R149" i="6"/>
  <c r="R146" i="6"/>
  <c r="R144" i="6"/>
  <c r="R140" i="6"/>
  <c r="R137" i="6"/>
  <c r="R135" i="6"/>
  <c r="R131" i="6"/>
  <c r="R129" i="6"/>
  <c r="R127" i="6"/>
  <c r="R123" i="6"/>
  <c r="R121" i="6"/>
  <c r="R119" i="6"/>
  <c r="R115" i="6"/>
  <c r="R113" i="6"/>
  <c r="R111" i="6"/>
  <c r="R108" i="6"/>
  <c r="R106" i="6"/>
  <c r="R105" i="6"/>
  <c r="R104" i="6"/>
  <c r="R103" i="6"/>
  <c r="R100" i="6"/>
  <c r="R99" i="6"/>
  <c r="R98" i="6"/>
  <c r="R97" i="6"/>
  <c r="R96" i="6"/>
  <c r="R95" i="6"/>
  <c r="R92" i="6"/>
  <c r="R91" i="6"/>
  <c r="R90" i="6"/>
  <c r="R89" i="6"/>
  <c r="R88" i="6"/>
  <c r="R87" i="6"/>
  <c r="R84" i="6"/>
  <c r="R83" i="6"/>
  <c r="R81" i="6"/>
  <c r="R80" i="6"/>
  <c r="R79" i="6"/>
  <c r="R76" i="6"/>
  <c r="R75" i="6"/>
  <c r="R74" i="6"/>
  <c r="R73" i="6"/>
  <c r="R72" i="6"/>
  <c r="R71" i="6"/>
  <c r="R68" i="6"/>
  <c r="R67" i="6"/>
  <c r="R66" i="6"/>
  <c r="R65" i="6"/>
  <c r="R64" i="6"/>
  <c r="R63" i="6"/>
  <c r="R60" i="6"/>
  <c r="R59" i="6"/>
  <c r="R58" i="6"/>
  <c r="R57" i="6"/>
  <c r="R56" i="6"/>
  <c r="R55" i="6"/>
  <c r="R52" i="6"/>
  <c r="R51" i="6"/>
  <c r="R50" i="6"/>
  <c r="R49" i="6"/>
  <c r="R48" i="6"/>
  <c r="R47" i="6"/>
  <c r="R44" i="6"/>
  <c r="R43" i="6"/>
  <c r="R42" i="6"/>
  <c r="R41" i="6"/>
  <c r="R40" i="6"/>
  <c r="R39" i="6"/>
  <c r="R36" i="6"/>
  <c r="R35" i="6"/>
  <c r="R34" i="6"/>
  <c r="R33" i="6"/>
  <c r="R32" i="6"/>
  <c r="R31" i="6"/>
  <c r="R28" i="6"/>
  <c r="R27" i="6"/>
  <c r="R26" i="6"/>
  <c r="R25" i="6"/>
  <c r="R212" i="6"/>
  <c r="R196" i="6"/>
  <c r="R180" i="6"/>
  <c r="R164" i="6"/>
  <c r="R141" i="6"/>
  <c r="R109" i="6"/>
  <c r="R77" i="6"/>
  <c r="R45" i="6"/>
  <c r="R147" i="6"/>
  <c r="R145" i="6"/>
  <c r="R143" i="6"/>
  <c r="R139" i="6"/>
  <c r="R138" i="6"/>
  <c r="R136" i="6"/>
  <c r="R132" i="6"/>
  <c r="R130" i="6"/>
  <c r="R128" i="6"/>
  <c r="R124" i="6"/>
  <c r="R122" i="6"/>
  <c r="R120" i="6"/>
  <c r="R116" i="6"/>
  <c r="R114" i="6"/>
  <c r="R112" i="6"/>
  <c r="R107" i="6"/>
  <c r="R82" i="6"/>
  <c r="R259" i="6"/>
  <c r="R255" i="6"/>
  <c r="R251" i="6"/>
  <c r="R247" i="6"/>
  <c r="R243" i="6"/>
  <c r="R208" i="6"/>
  <c r="R192" i="6"/>
  <c r="R176" i="6"/>
  <c r="R133" i="6"/>
  <c r="R101" i="6"/>
  <c r="R69" i="6"/>
  <c r="R37" i="6"/>
  <c r="R238" i="6"/>
  <c r="R236" i="6"/>
  <c r="R234" i="6"/>
  <c r="R230" i="6"/>
  <c r="R228" i="6"/>
  <c r="R226" i="6"/>
  <c r="R222" i="6"/>
  <c r="R220" i="6"/>
  <c r="R260" i="6"/>
  <c r="R256" i="6"/>
  <c r="R252" i="6"/>
  <c r="R248" i="6"/>
  <c r="R244" i="6"/>
  <c r="R240" i="6"/>
  <c r="R224" i="6"/>
  <c r="R158" i="6"/>
  <c r="R232" i="6"/>
  <c r="R216" i="6"/>
  <c r="R239" i="6"/>
  <c r="R237" i="6"/>
  <c r="R235" i="6"/>
  <c r="R233" i="6"/>
  <c r="R231" i="6"/>
  <c r="R229" i="6"/>
  <c r="R227" i="6"/>
  <c r="R225" i="6"/>
  <c r="R223" i="6"/>
  <c r="R221" i="6"/>
  <c r="R219" i="6"/>
  <c r="R217" i="6"/>
  <c r="R215" i="6"/>
  <c r="R213" i="6"/>
  <c r="R162" i="6"/>
  <c r="R142" i="6"/>
  <c r="R134" i="6"/>
  <c r="R126" i="6"/>
  <c r="R118" i="6"/>
  <c r="R110" i="6"/>
  <c r="R102" i="6"/>
  <c r="R94" i="6"/>
  <c r="R86" i="6"/>
  <c r="R78" i="6"/>
  <c r="R70" i="6"/>
  <c r="R62" i="6"/>
  <c r="R54" i="6"/>
  <c r="R46" i="6"/>
  <c r="R38" i="6"/>
  <c r="R30" i="6"/>
  <c r="R261" i="6"/>
  <c r="R257" i="6"/>
  <c r="R253" i="6"/>
  <c r="R249" i="6"/>
  <c r="R245" i="6"/>
  <c r="R241" i="6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M150" i="6" l="1"/>
  <c r="S150" i="6" s="1"/>
  <c r="M34" i="6"/>
  <c r="S34" i="6" s="1"/>
  <c r="M36" i="6"/>
  <c r="S36" i="6" s="1"/>
  <c r="M38" i="6"/>
  <c r="S38" i="6" s="1"/>
  <c r="M46" i="6"/>
  <c r="S46" i="6" s="1"/>
  <c r="M48" i="6"/>
  <c r="S48" i="6" s="1"/>
  <c r="M52" i="6"/>
  <c r="S52" i="6" s="1"/>
  <c r="M54" i="6"/>
  <c r="S54" i="6" s="1"/>
  <c r="M60" i="6"/>
  <c r="S60" i="6" s="1"/>
  <c r="M62" i="6"/>
  <c r="S62" i="6" s="1"/>
  <c r="M68" i="6"/>
  <c r="S68" i="6" s="1"/>
  <c r="M70" i="6"/>
  <c r="S70" i="6" s="1"/>
  <c r="M76" i="6"/>
  <c r="S76" i="6" s="1"/>
  <c r="M84" i="6"/>
  <c r="S84" i="6" s="1"/>
  <c r="M86" i="6"/>
  <c r="S86" i="6" s="1"/>
  <c r="M98" i="6"/>
  <c r="S98" i="6" s="1"/>
  <c r="M100" i="6"/>
  <c r="S100" i="6" s="1"/>
  <c r="M102" i="6"/>
  <c r="S102" i="6" s="1"/>
  <c r="M110" i="6"/>
  <c r="S110" i="6" s="1"/>
  <c r="M112" i="6"/>
  <c r="S112" i="6" s="1"/>
  <c r="M114" i="6"/>
  <c r="S114" i="6" s="1"/>
  <c r="M116" i="6"/>
  <c r="S116" i="6" s="1"/>
  <c r="M118" i="6"/>
  <c r="S118" i="6" s="1"/>
  <c r="M124" i="6"/>
  <c r="S124" i="6" s="1"/>
  <c r="M132" i="6"/>
  <c r="S132" i="6" s="1"/>
  <c r="M134" i="6"/>
  <c r="S134" i="6" s="1"/>
  <c r="M136" i="6"/>
  <c r="S136" i="6" s="1"/>
  <c r="M151" i="6"/>
  <c r="S151" i="6" s="1"/>
  <c r="M153" i="6"/>
  <c r="S153" i="6" s="1"/>
  <c r="M157" i="6"/>
  <c r="S157" i="6" s="1"/>
  <c r="M163" i="6"/>
  <c r="S163" i="6" s="1"/>
  <c r="M167" i="6"/>
  <c r="S167" i="6" s="1"/>
  <c r="M169" i="6"/>
  <c r="S169" i="6" s="1"/>
  <c r="M173" i="6"/>
  <c r="S173" i="6" s="1"/>
  <c r="M177" i="6"/>
  <c r="S177" i="6" s="1"/>
  <c r="M179" i="6"/>
  <c r="S179" i="6" s="1"/>
  <c r="M183" i="6"/>
  <c r="S183" i="6" s="1"/>
  <c r="M185" i="6"/>
  <c r="S185" i="6" s="1"/>
  <c r="M190" i="6"/>
  <c r="S190" i="6" s="1"/>
  <c r="M192" i="6"/>
  <c r="S192" i="6" s="1"/>
  <c r="M204" i="6"/>
  <c r="S204" i="6" s="1"/>
  <c r="M211" i="6"/>
  <c r="S211" i="6" s="1"/>
  <c r="M222" i="6"/>
  <c r="S222" i="6" s="1"/>
  <c r="M230" i="6"/>
  <c r="S230" i="6" s="1"/>
  <c r="M240" i="6"/>
  <c r="S240" i="6" s="1"/>
  <c r="M188" i="6"/>
  <c r="S188" i="6" s="1"/>
  <c r="M208" i="6"/>
  <c r="S208" i="6" s="1"/>
  <c r="M24" i="6"/>
  <c r="S24" i="6" s="1"/>
  <c r="M25" i="6"/>
  <c r="S25" i="6" s="1"/>
  <c r="M27" i="6"/>
  <c r="S27" i="6" s="1"/>
  <c r="M33" i="6"/>
  <c r="S33" i="6" s="1"/>
  <c r="M37" i="6"/>
  <c r="S37" i="6" s="1"/>
  <c r="M43" i="6"/>
  <c r="S43" i="6" s="1"/>
  <c r="M49" i="6"/>
  <c r="S49" i="6" s="1"/>
  <c r="M55" i="6"/>
  <c r="S55" i="6" s="1"/>
  <c r="M59" i="6"/>
  <c r="S59" i="6" s="1"/>
  <c r="M65" i="6"/>
  <c r="S65" i="6" s="1"/>
  <c r="M67" i="6"/>
  <c r="S67" i="6" s="1"/>
  <c r="M69" i="6"/>
  <c r="S69" i="6" s="1"/>
  <c r="M71" i="6"/>
  <c r="S71" i="6" s="1"/>
  <c r="M73" i="6"/>
  <c r="S73" i="6" s="1"/>
  <c r="M75" i="6"/>
  <c r="S75" i="6" s="1"/>
  <c r="M81" i="6"/>
  <c r="S81" i="6" s="1"/>
  <c r="M85" i="6"/>
  <c r="S85" i="6" s="1"/>
  <c r="M89" i="6"/>
  <c r="S89" i="6" s="1"/>
  <c r="M91" i="6"/>
  <c r="S91" i="6" s="1"/>
  <c r="M97" i="6"/>
  <c r="S97" i="6" s="1"/>
  <c r="M99" i="6"/>
  <c r="S99" i="6" s="1"/>
  <c r="M101" i="6"/>
  <c r="S101" i="6" s="1"/>
  <c r="M107" i="6"/>
  <c r="S107" i="6" s="1"/>
  <c r="M113" i="6"/>
  <c r="S113" i="6" s="1"/>
  <c r="M119" i="6"/>
  <c r="S119" i="6" s="1"/>
  <c r="M121" i="6"/>
  <c r="S121" i="6" s="1"/>
  <c r="M125" i="6"/>
  <c r="S125" i="6" s="1"/>
  <c r="M133" i="6"/>
  <c r="S133" i="6" s="1"/>
  <c r="M135" i="6"/>
  <c r="S135" i="6" s="1"/>
  <c r="M141" i="6"/>
  <c r="S141" i="6" s="1"/>
  <c r="M149" i="6"/>
  <c r="S149" i="6" s="1"/>
  <c r="M152" i="6"/>
  <c r="S152" i="6" s="1"/>
  <c r="M162" i="6"/>
  <c r="S162" i="6" s="1"/>
  <c r="M164" i="6"/>
  <c r="S164" i="6" s="1"/>
  <c r="M166" i="6"/>
  <c r="S166" i="6" s="1"/>
  <c r="M168" i="6"/>
  <c r="S168" i="6" s="1"/>
  <c r="M170" i="6"/>
  <c r="S170" i="6" s="1"/>
  <c r="M178" i="6"/>
  <c r="S178" i="6" s="1"/>
  <c r="M180" i="6"/>
  <c r="S180" i="6" s="1"/>
  <c r="M182" i="6"/>
  <c r="S182" i="6" s="1"/>
  <c r="M184" i="6"/>
  <c r="S184" i="6" s="1"/>
  <c r="M191" i="6"/>
  <c r="S191" i="6" s="1"/>
  <c r="M193" i="6"/>
  <c r="S193" i="6" s="1"/>
  <c r="M197" i="6"/>
  <c r="S197" i="6" s="1"/>
  <c r="M203" i="6"/>
  <c r="S203" i="6" s="1"/>
  <c r="M216" i="6"/>
  <c r="S216" i="6" s="1"/>
  <c r="M220" i="6"/>
  <c r="S220" i="6" s="1"/>
  <c r="M224" i="6"/>
  <c r="S224" i="6" s="1"/>
  <c r="M228" i="6"/>
  <c r="S228" i="6" s="1"/>
  <c r="M232" i="6"/>
  <c r="S232" i="6" s="1"/>
  <c r="M237" i="6"/>
  <c r="S237" i="6" s="1"/>
  <c r="M210" i="6"/>
  <c r="S210" i="6" s="1"/>
  <c r="M219" i="6"/>
  <c r="S219" i="6" s="1"/>
  <c r="M223" i="6"/>
  <c r="S223" i="6" s="1"/>
  <c r="M227" i="6"/>
  <c r="S227" i="6" s="1"/>
  <c r="M231" i="6"/>
  <c r="S231" i="6" s="1"/>
  <c r="M235" i="6"/>
  <c r="S235" i="6" s="1"/>
  <c r="E19" i="1"/>
  <c r="E18" i="1"/>
  <c r="E17" i="1"/>
  <c r="E16" i="1"/>
  <c r="E15" i="1"/>
  <c r="E14" i="1"/>
  <c r="E13" i="1"/>
  <c r="E12" i="1"/>
  <c r="E11" i="1"/>
  <c r="E10" i="1"/>
  <c r="E9" i="1"/>
</calcChain>
</file>

<file path=xl/comments1.xml><?xml version="1.0" encoding="utf-8"?>
<comments xmlns="http://schemas.openxmlformats.org/spreadsheetml/2006/main">
  <authors>
    <author>Ekasit Attakowitwong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Ekasit Attakowitwong:</t>
        </r>
        <r>
          <rPr>
            <sz val="9"/>
            <color indexed="81"/>
            <rFont val="Tahoma"/>
            <family val="2"/>
          </rPr>
          <t xml:space="preserve">
ไม่สร้างเนื่องจากบัญชี ไม่ตั้ง Cost Center IBMA2</t>
        </r>
      </text>
    </comment>
  </commentList>
</comments>
</file>

<file path=xl/sharedStrings.xml><?xml version="1.0" encoding="utf-8"?>
<sst xmlns="http://schemas.openxmlformats.org/spreadsheetml/2006/main" count="6238" uniqueCount="1505">
  <si>
    <t>Description</t>
  </si>
  <si>
    <t>TON</t>
  </si>
  <si>
    <t>Plant</t>
  </si>
  <si>
    <t xml:space="preserve">BOMAlt </t>
  </si>
  <si>
    <t>1</t>
  </si>
  <si>
    <t>GO-1</t>
  </si>
  <si>
    <t>SUS Ring</t>
  </si>
  <si>
    <t>GO-2</t>
  </si>
  <si>
    <t>SUS Spring</t>
  </si>
  <si>
    <t>IER(MMA)</t>
  </si>
  <si>
    <t>Litre</t>
  </si>
  <si>
    <t>IER(TBA)</t>
  </si>
  <si>
    <t>Pt Catalyst</t>
  </si>
  <si>
    <t>Catalyst Support</t>
  </si>
  <si>
    <t>Tetra n-butyl titanate-B1</t>
  </si>
  <si>
    <t>B-1 (Tetra-N-Butyltitanate) (New)</t>
  </si>
  <si>
    <t>Hydroquinone-IQ</t>
  </si>
  <si>
    <t>Phenothiazine-IF</t>
  </si>
  <si>
    <t>Vulkanox 4010-3C-IC</t>
  </si>
  <si>
    <t>Topanol A-IA</t>
  </si>
  <si>
    <t>DEA</t>
  </si>
  <si>
    <t>Cupferron</t>
  </si>
  <si>
    <t>Antifoamer</t>
  </si>
  <si>
    <t>TETA</t>
  </si>
  <si>
    <t>MEHQ-MQ</t>
  </si>
  <si>
    <t>NaHSO4</t>
  </si>
  <si>
    <t xml:space="preserve">Polystop </t>
  </si>
  <si>
    <t>NaOH</t>
  </si>
  <si>
    <t>Kerosene</t>
  </si>
  <si>
    <t>LPG</t>
  </si>
  <si>
    <t>Toluene</t>
  </si>
  <si>
    <t>Acetone</t>
  </si>
  <si>
    <t>KWH</t>
  </si>
  <si>
    <t>Nm3</t>
  </si>
  <si>
    <t>BaseQuantity</t>
  </si>
  <si>
    <t>B911</t>
  </si>
  <si>
    <t>MaterialCode</t>
  </si>
  <si>
    <t>BaseQuantityUnit</t>
  </si>
  <si>
    <t>ComponentCode</t>
  </si>
  <si>
    <t>ComponentUnit</t>
  </si>
  <si>
    <t>ComponentDescription</t>
  </si>
  <si>
    <t>ComponentScrap (%)</t>
  </si>
  <si>
    <t>KG</t>
  </si>
  <si>
    <t>Z11F02-LT030150</t>
  </si>
  <si>
    <t>B921TBA1</t>
  </si>
  <si>
    <t>B921TBA3</t>
  </si>
  <si>
    <t>B921MEOHR</t>
  </si>
  <si>
    <t>B910RAMMEOH</t>
  </si>
  <si>
    <t>B910RAMIBUTANOL</t>
  </si>
  <si>
    <t>B910RAMNBUTANOL</t>
  </si>
  <si>
    <t>0010</t>
  </si>
  <si>
    <t>0012</t>
  </si>
  <si>
    <t>0014</t>
  </si>
  <si>
    <t>5000</t>
  </si>
  <si>
    <t>5002</t>
  </si>
  <si>
    <t>5003</t>
  </si>
  <si>
    <t>5004</t>
  </si>
  <si>
    <t>1010</t>
  </si>
  <si>
    <t>1011</t>
  </si>
  <si>
    <t>1012</t>
  </si>
  <si>
    <t>BOM Item Number</t>
  </si>
  <si>
    <t>Fixed Quantity</t>
  </si>
  <si>
    <t xml:space="preserve">Costing Relevency </t>
  </si>
  <si>
    <t>OperationScrap (%)</t>
  </si>
  <si>
    <t>BOMUsage</t>
  </si>
  <si>
    <t>BOM Text</t>
  </si>
  <si>
    <t>TBA Plant 1</t>
  </si>
  <si>
    <t>TBA Plant 2</t>
  </si>
  <si>
    <t>TBA Plant 3</t>
  </si>
  <si>
    <t>MMA1</t>
  </si>
  <si>
    <t>MMA2</t>
  </si>
  <si>
    <t>MAA1</t>
  </si>
  <si>
    <t>MAA2</t>
  </si>
  <si>
    <t>iBMA1</t>
  </si>
  <si>
    <t>nBMA1</t>
  </si>
  <si>
    <t>nBMA2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</si>
  <si>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</si>
  <si>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</si>
  <si>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</si>
  <si>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</si>
  <si>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</si>
  <si>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</si>
  <si>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</si>
  <si>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</si>
  <si>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</si>
  <si>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</si>
  <si>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</si>
  <si>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</si>
  <si>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</si>
  <si>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</si>
  <si>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</si>
  <si>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</si>
  <si>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</si>
  <si>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</si>
  <si>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</si>
  <si>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4001</t>
  </si>
  <si>
    <t>4002</t>
  </si>
  <si>
    <t>4003</t>
  </si>
  <si>
    <t>4004</t>
  </si>
  <si>
    <t>4005</t>
  </si>
  <si>
    <t>4006</t>
  </si>
  <si>
    <t>4007</t>
  </si>
  <si>
    <t>9001</t>
  </si>
  <si>
    <t>x</t>
  </si>
  <si>
    <t>kg</t>
  </si>
  <si>
    <t>B921MMA1</t>
  </si>
  <si>
    <t>B921MAA1</t>
  </si>
  <si>
    <t>B921NBMA1</t>
  </si>
  <si>
    <t>Inhibitor MEHQ</t>
  </si>
  <si>
    <t>3010</t>
  </si>
  <si>
    <t>DR</t>
  </si>
  <si>
    <t>3020</t>
  </si>
  <si>
    <t>IBC 1000 kg</t>
  </si>
  <si>
    <t>Material type</t>
  </si>
  <si>
    <t>Material number</t>
  </si>
  <si>
    <t>Material description</t>
  </si>
  <si>
    <t>TBA-Produced for Export</t>
  </si>
  <si>
    <t>Z11F01</t>
  </si>
  <si>
    <t>MMA1 produced</t>
  </si>
  <si>
    <t>Z11F01-B0010090</t>
  </si>
  <si>
    <t>MMA1 Bulk IA 9.00 ppm.</t>
  </si>
  <si>
    <t>Z11F01-B0020150</t>
  </si>
  <si>
    <t>MMA1 Bulk MEHQ 15.00 ppm.</t>
  </si>
  <si>
    <t>Z11F01-B0030050</t>
  </si>
  <si>
    <t>MMA1 Bulk Topanol-A 5.00 ppm.</t>
  </si>
  <si>
    <t>Z11F01-B0030060</t>
  </si>
  <si>
    <t>MMA1 Bulk Topanol-A 6.00 ppm.</t>
  </si>
  <si>
    <t>Z11F01-B0030070</t>
  </si>
  <si>
    <t>MMA1 Bulk Topanol-A 7.00 ppm.</t>
  </si>
  <si>
    <t>Z11F01-B0030080</t>
  </si>
  <si>
    <t>MMA1 Bulk Topanol-A  8.00 ppm.</t>
  </si>
  <si>
    <t>Z11F01-B0030090</t>
  </si>
  <si>
    <t>MMA1 Bulk Topanol-A 9.00 ppm.</t>
  </si>
  <si>
    <t>Z11F01-B0030100</t>
  </si>
  <si>
    <t>MMA1 Bulk Topanol-A 10.00 ppm.</t>
  </si>
  <si>
    <t>Z11F01-B0030120</t>
  </si>
  <si>
    <t>MMA1 Bulk Topanol-A 12.00 ppm.</t>
  </si>
  <si>
    <t>Z11F01-B0030130</t>
  </si>
  <si>
    <t>MMA1 Bulk Topanol-A 13.00 ppm.</t>
  </si>
  <si>
    <t>Z11F01-B0030150</t>
  </si>
  <si>
    <t>MMA1 Bulk Topanol-A 15.00 ppm.</t>
  </si>
  <si>
    <t>Z11F01-B0030200</t>
  </si>
  <si>
    <t>MMA1 Bulk Topanol-A 20.00 ppm.</t>
  </si>
  <si>
    <t>Z11F01-B0030500</t>
  </si>
  <si>
    <t>MMA1 Bulk Topanol-A 50.00 ppm.</t>
  </si>
  <si>
    <t>Z11F01-DN010025</t>
  </si>
  <si>
    <t>MMA1 Drum-Non Zinc IA 2.50 ppm.</t>
  </si>
  <si>
    <t>Z11F01-DN010250</t>
  </si>
  <si>
    <t>MMA1 Drum-Non Zinc IA 25.00 ppm.</t>
  </si>
  <si>
    <t>Z11F01-DN010300</t>
  </si>
  <si>
    <t>MMA1 Drum-Non Zinc IA 30.00 ppm.</t>
  </si>
  <si>
    <t>Z11F01-DN020030</t>
  </si>
  <si>
    <t>MMA1 Drum-Non Zinc MEHQ 3.00 ppm.</t>
  </si>
  <si>
    <t>Z11F01-DN020150</t>
  </si>
  <si>
    <t>MMA1 Drum-Non Zinc MEHQ 15.00 ppm.</t>
  </si>
  <si>
    <t>Z11F01-DN020200</t>
  </si>
  <si>
    <t>MMA1 Drum-Non Zinc MEHQ 20.00 ppm.</t>
  </si>
  <si>
    <t>Z11F01-DN020250</t>
  </si>
  <si>
    <t>MMA1 Drum-Non Zinc MEHQ 25.00 ppm.</t>
  </si>
  <si>
    <t>Z11F01-DN020350</t>
  </si>
  <si>
    <t>MMA1 Drum-Non Zinc MEHQ 35.00 ppm.</t>
  </si>
  <si>
    <t>Z11F01-DN020500</t>
  </si>
  <si>
    <t>MMA1 Drum-Non Zinc MEHQ 50.00 ppm.</t>
  </si>
  <si>
    <t>Z11F01-DN021000</t>
  </si>
  <si>
    <t>MMA1 Drum-Non Zinc MEHQ 100.00 ppm.</t>
  </si>
  <si>
    <t>Z11F01-DN030050</t>
  </si>
  <si>
    <t>MMA1 Drum-Non Zinc Topanol-A 5.00 ppm.</t>
  </si>
  <si>
    <t>Z11F01-DN030100</t>
  </si>
  <si>
    <t>MMA1 Drum-Non Zinc Topanol-A 10.00 ppm.</t>
  </si>
  <si>
    <t>Z11F01-DN030120</t>
  </si>
  <si>
    <t>MMA1 Drum-Non Zinc Topanol-A 12.00 ppm.</t>
  </si>
  <si>
    <t>Z11F01-DN030150</t>
  </si>
  <si>
    <t>MMA1 Drum-Non Zinc Topanol-A 15.00 ppm.</t>
  </si>
  <si>
    <t>Z11F01-DN030200</t>
  </si>
  <si>
    <t>MMA1 Drum-Non Zinc Topanol-A 20.00 ppm.</t>
  </si>
  <si>
    <t>Z11F01-DN030250</t>
  </si>
  <si>
    <t>MMA1 Drum-Non Zinc Topanol-A 25.00 ppm.</t>
  </si>
  <si>
    <t>Z11F01-DN030300</t>
  </si>
  <si>
    <t>MMA1 Drum-Non Zinc Topanol-A 30.00 ppm.</t>
  </si>
  <si>
    <t>Z11F01-DN030450</t>
  </si>
  <si>
    <t>MMA1 Drum-Non Zinc Topanol-A 45.00 ppm.</t>
  </si>
  <si>
    <t>Z11F01-DN030500</t>
  </si>
  <si>
    <t>MMA1 Drum-Non Zinc Topanol-A 50.00 ppm.</t>
  </si>
  <si>
    <t>Z11F01-DN031000</t>
  </si>
  <si>
    <t>MMA1 Drum-Non Zinc Topanol-A 100.00 ppm.</t>
  </si>
  <si>
    <t>Z11F01-DN040500</t>
  </si>
  <si>
    <t>MMA1 Drum-Non Zinc HQ 50.00 ppm.</t>
  </si>
  <si>
    <t>Z11F01-DV010150</t>
  </si>
  <si>
    <t>MMA1 Drum-VIV IA 15.00 ppm.</t>
  </si>
  <si>
    <t>Z11F01-DV021000</t>
  </si>
  <si>
    <t>MMA1 Drum-VIV MEHQ 100.00 ppm.</t>
  </si>
  <si>
    <t>Z11F01-DV030150</t>
  </si>
  <si>
    <t>MMA1 Drum-VIV Topanol-A 15.00 ppm.</t>
  </si>
  <si>
    <t>Z11F01-DZ030100</t>
  </si>
  <si>
    <t>MMA1 Drum-Zinc Topanol-A 10.00 ppm.</t>
  </si>
  <si>
    <t>Z11F01-DZ030150</t>
  </si>
  <si>
    <t>MMA1 Drum-Zinc Topanol-A 15.00 ppm.</t>
  </si>
  <si>
    <t>Z11F01-LS020150</t>
  </si>
  <si>
    <t>MMA1 Lorry-Semi MEHQ 15.00 ppm.</t>
  </si>
  <si>
    <t>Z11F01-LS020200</t>
  </si>
  <si>
    <t>MMA1 Lorry-Semi MEHQ 20.00 ppm.</t>
  </si>
  <si>
    <t>Z11F01-LS020400</t>
  </si>
  <si>
    <t>MMA1 Lorry-Semi MEHQ 40.00 ppm.</t>
  </si>
  <si>
    <t>Z11F01-LS020500</t>
  </si>
  <si>
    <t>MMA1 Lorry-Semi MEHQ 50.00 ppm.</t>
  </si>
  <si>
    <t>Z11F01-LS021000</t>
  </si>
  <si>
    <t>MMA1 Lorry-Semi MEHQ 100.00 ppm.</t>
  </si>
  <si>
    <t>Z11F01-LS030050</t>
  </si>
  <si>
    <t>MMA1 Lorry-Semi Topanol-A 5.00 ppm.</t>
  </si>
  <si>
    <t>Z11F01-LS030060</t>
  </si>
  <si>
    <t>MMA1 Lorry-Semi Topanol-A 6.00 ppm.</t>
  </si>
  <si>
    <t>Z11F01-LS030100</t>
  </si>
  <si>
    <t>MMA1 Lorry-Semi Topanol-A 10.00 ppm.</t>
  </si>
  <si>
    <t>Z11F01-LS030120</t>
  </si>
  <si>
    <t>MMA1 Lorry-Semi Topanol-A 12.00 ppm.</t>
  </si>
  <si>
    <t>Z11F01-LS030130</t>
  </si>
  <si>
    <t>MMA1 Lorry-Semi Topanol-A 13.00 ppm.</t>
  </si>
  <si>
    <t>Z11F01-LS030150</t>
  </si>
  <si>
    <t>MMA1 Lorry-Semi Topanol-A 15.00 ppm.</t>
  </si>
  <si>
    <t>Z11F01-LS030160</t>
  </si>
  <si>
    <t>MMA1 Lorry-Semi Topanol-A 16.00 ppm.</t>
  </si>
  <si>
    <t>Z11F01-LS030180</t>
  </si>
  <si>
    <t>MMA1 Lorry-Semi Topanol-A 18.00 ppm.</t>
  </si>
  <si>
    <t>Z11F01-LS030200</t>
  </si>
  <si>
    <t>MMA1 Lorry-Semi Topanol-A 20.00 ppm.</t>
  </si>
  <si>
    <t>Z11F01-LS030250</t>
  </si>
  <si>
    <t>MMA1 Lorry-Semi Topanol-A 25.00 ppm.</t>
  </si>
  <si>
    <t>Z11F01-LS030300</t>
  </si>
  <si>
    <t>MMA1 Lorry-Semi Topanol-A 30.00 ppm.</t>
  </si>
  <si>
    <t>Z11F01-LS030500</t>
  </si>
  <si>
    <t>MMA1 Lorry-Semi Topanol-A 50.00 ppm.</t>
  </si>
  <si>
    <t>Z11F01-LS031000</t>
  </si>
  <si>
    <t>MMA1 Lorry-Semi Topanol-A 100.00 ppm.</t>
  </si>
  <si>
    <t>Z11F01-LS040500</t>
  </si>
  <si>
    <t>MMA1 Lorry-Semi HQ 50.00 ppm.</t>
  </si>
  <si>
    <t>Z11F01-LT030025</t>
  </si>
  <si>
    <t>MMA1 Lorry-Truck Topanol-A 2.50 ppm.</t>
  </si>
  <si>
    <t>Z11F01-LT030070</t>
  </si>
  <si>
    <t>MMA1 Lorry-Truck Topanol-A 7.00 ppm.</t>
  </si>
  <si>
    <t>Z11F01-LT030100</t>
  </si>
  <si>
    <t>MMA1 Lorry-Truck Topanol-A 10.00 ppm.</t>
  </si>
  <si>
    <t>Z11F01-LT030150</t>
  </si>
  <si>
    <t>MMA1 Lorry-Truck Topanol-A 15.00 ppm.</t>
  </si>
  <si>
    <t>Z11F01-LT030160</t>
  </si>
  <si>
    <t>MMA1 Lorry-Truck Topanol-A 16.00 ppm.</t>
  </si>
  <si>
    <t>Z11F01-LT030180</t>
  </si>
  <si>
    <t>MMA1 Lorry-Truck Topanol-A 18.00 ppm.</t>
  </si>
  <si>
    <t>Z11F01-LT030300</t>
  </si>
  <si>
    <t>MMA1 Lorry-Truck Topanol-A 30.00 ppm.</t>
  </si>
  <si>
    <t>Z11F01-LT030500</t>
  </si>
  <si>
    <t>MMA1 Lorry-Truck Topanol-A 50.00 ppm.</t>
  </si>
  <si>
    <t>Z11F01-LT050025</t>
  </si>
  <si>
    <t>MMA1 Lorry-Truck AO-30 2.5 ppm.</t>
  </si>
  <si>
    <t>Z11F01-T0020150</t>
  </si>
  <si>
    <t>MMA1 Iso-Tank MEHQ 15.00 ppm.</t>
  </si>
  <si>
    <t>Z11F01-T0020200</t>
  </si>
  <si>
    <t>MMA1 Iso-Tank MEHQ 20.00 ppm.</t>
  </si>
  <si>
    <t>Z11F01-T0020400</t>
  </si>
  <si>
    <t>MMA1 Iso-Tank MEHQ 40.00 ppm.</t>
  </si>
  <si>
    <t>Z11F01-T0021000</t>
  </si>
  <si>
    <t>MMA1 Iso-Tank MEHQ 100.00 ppm.</t>
  </si>
  <si>
    <t>Z11F01-T0030050</t>
  </si>
  <si>
    <t>MMA1 Iso-Tank Topanol-A 5.00 ppm.</t>
  </si>
  <si>
    <t>Z11F01-T0030060</t>
  </si>
  <si>
    <t>MMA1 Iso-Tank Topanol-A 6.00 ppm.</t>
  </si>
  <si>
    <t>Z11F01-T0030070</t>
  </si>
  <si>
    <t>MMA1 Iso-Tank Topanol-A 7.00 ppm.</t>
  </si>
  <si>
    <t>Z11F01-T0030100</t>
  </si>
  <si>
    <t>MMA1 Iso-Tank Topanol-A 10.00 ppm.</t>
  </si>
  <si>
    <t>Z11F01-T0030120</t>
  </si>
  <si>
    <t>MMA1 Iso-Tank Topanol-A 12.00 ppm.</t>
  </si>
  <si>
    <t>Z11F01-T0030130</t>
  </si>
  <si>
    <t>MMA1 Iso-Tank Topanol-A 13.00 ppm.</t>
  </si>
  <si>
    <t>Z11F01-T0030150</t>
  </si>
  <si>
    <t>MMA1 Iso-Tank Topanol-A 15.00 ppm.</t>
  </si>
  <si>
    <t>Z11F01-T0030200</t>
  </si>
  <si>
    <t>MMA1 Iso-Tank Topanol-A 20.00 ppm.</t>
  </si>
  <si>
    <t>Z11F01-T0030300</t>
  </si>
  <si>
    <t>MMA1 Iso-Tank Topanol-A 30.00 ppm.</t>
  </si>
  <si>
    <t>Z11F01-T0030500</t>
  </si>
  <si>
    <t>MMA1 Iso-Tank Topanol-A 50.00 ppm.</t>
  </si>
  <si>
    <t>Z11F01-T0040250</t>
  </si>
  <si>
    <t>MMA1 Iso-Tank HQ 25.00 ppm.</t>
  </si>
  <si>
    <t>Z11F02</t>
  </si>
  <si>
    <t>MMA2 produced</t>
  </si>
  <si>
    <t>Z11F02-B0020150</t>
  </si>
  <si>
    <t>MMA2 Bulk MEHQ 15.00 ppm.</t>
  </si>
  <si>
    <t>Z11F02-B0030050</t>
  </si>
  <si>
    <t>MMA2 Bulk Topanol-A 5.00 ppm.</t>
  </si>
  <si>
    <t>Z11F02-B0030060</t>
  </si>
  <si>
    <t>MMA2 Bulk Topanol-A 6.00 ppm.</t>
  </si>
  <si>
    <t>Z11F02-B0030070</t>
  </si>
  <si>
    <t>MMA2 Bulk Topanol-A 7.00 ppm.</t>
  </si>
  <si>
    <t>Z11F02-B0030080</t>
  </si>
  <si>
    <t>MMA2 Bulk Topanol-A  8.00 ppm.</t>
  </si>
  <si>
    <t>Z11F02-B0030100</t>
  </si>
  <si>
    <t>MMA2 Bulk Topanol-A 10.00 ppm.</t>
  </si>
  <si>
    <t>Z11F02-B0030120</t>
  </si>
  <si>
    <t>MMA2 Bulk Topanol-A 12.00 ppm.</t>
  </si>
  <si>
    <t>Z11F02-B0030130</t>
  </si>
  <si>
    <t>MMA2 Bulk Topanol-A 13.00 ppm.</t>
  </si>
  <si>
    <t>Z11F02-B0030150</t>
  </si>
  <si>
    <t>MMA2 Bulk Topanol-A 15.00 ppm.</t>
  </si>
  <si>
    <t>Z11F02-B0030200</t>
  </si>
  <si>
    <t>MMA2 Bulk Topanol-A 20.00 ppm.</t>
  </si>
  <si>
    <t>Z11F02-B0030500</t>
  </si>
  <si>
    <t>MMA2 Bulk Topanol-A 50.00 ppm.</t>
  </si>
  <si>
    <t>Z11F02-DN010025</t>
  </si>
  <si>
    <t>MMA2 Drum-Non Zinc IA 2.50 ppm.</t>
  </si>
  <si>
    <t>Z11F02-DN010250</t>
  </si>
  <si>
    <t>MMA2 Drum-Non Zinc IA 25.00 ppm.</t>
  </si>
  <si>
    <t>Z11F02-DN010300</t>
  </si>
  <si>
    <t>MMA2 Drum-Non Zinc IA 30.00 ppm.</t>
  </si>
  <si>
    <t>Z11F02-DN020030</t>
  </si>
  <si>
    <t>MMA2 Drum-Non Zinc MEHQ 3.00 ppm.</t>
  </si>
  <si>
    <t>Z11F02-DN020100</t>
  </si>
  <si>
    <t>MMA2 Drum-Non Zinc MEHQ 10.00 ppm.</t>
  </si>
  <si>
    <t>Z11F02-DN020150</t>
  </si>
  <si>
    <t>MMA2 Drum-Non Zinc MEHQ 15.00 ppm.</t>
  </si>
  <si>
    <t>Z11F02-DN020200</t>
  </si>
  <si>
    <t>MMA2 Drum-Non Zinc MEHQ 20.00 ppm.</t>
  </si>
  <si>
    <t>Z11F02-DN020250</t>
  </si>
  <si>
    <t>MMA2 Drum-Non Zinc MEHQ 25.00 ppm.</t>
  </si>
  <si>
    <t>Z11F02-DN020350</t>
  </si>
  <si>
    <t>MMA2 Drum-Non Zinc MEHQ 35.00 ppm.</t>
  </si>
  <si>
    <t>Z11F02-DN020500</t>
  </si>
  <si>
    <t>MMA2 Drum-Non Zinc MEHQ 50.00 ppm.</t>
  </si>
  <si>
    <t>Z11F02-DN021000</t>
  </si>
  <si>
    <t>MMA2 Drum-Non Zinc MEHQ 100.00 ppm.</t>
  </si>
  <si>
    <t>Z11F02-DN022000</t>
  </si>
  <si>
    <t>MMA2 Drum-Non Zinc MEHQ 200.00 ppm.</t>
  </si>
  <si>
    <t>Z11F02-DN030025</t>
  </si>
  <si>
    <t>MMA2 Drum-Non Zinc Topanol-A 2.50 ppm.</t>
  </si>
  <si>
    <t>Z11F02-DN030050</t>
  </si>
  <si>
    <t>MMA2 Drum-Non Zinc Topanol-A 5.00 ppm.</t>
  </si>
  <si>
    <t>Z11F02-DN030100</t>
  </si>
  <si>
    <t>MMA2 Drum-Non Zinc Topanol-A 10.00 ppm.</t>
  </si>
  <si>
    <t>Z11F02-DN030120</t>
  </si>
  <si>
    <t>MMA2 Drum-Non Zinc Topanol-A 12.00 ppm.</t>
  </si>
  <si>
    <t>Z11F02-DN030150</t>
  </si>
  <si>
    <t>MMA2 Drum-Non Zinc Topanol-A 15.00 ppm.</t>
  </si>
  <si>
    <t>Z11F02-DN030200</t>
  </si>
  <si>
    <t>MMA2 Drum-Non Zinc Topanol-A 20.00 ppm.</t>
  </si>
  <si>
    <t>Z11F02-DN030250</t>
  </si>
  <si>
    <t>MMA2 Drum-Non Zinc Topanol-A 25.00 ppm.</t>
  </si>
  <si>
    <t>Z11F02-DN030300</t>
  </si>
  <si>
    <t>MMA2 Drum-Non Zinc Topanol-A 30.00 ppm.</t>
  </si>
  <si>
    <t>Z11F02-DN030450</t>
  </si>
  <si>
    <t>MMA2 Drum-Non Zinc Topanol-A 45.00 ppm.</t>
  </si>
  <si>
    <t>Z11F02-DN030500</t>
  </si>
  <si>
    <t>MMA2 Drum-Non Zinc Topanol-A 50.00 ppm.</t>
  </si>
  <si>
    <t>Z11F02-DN031000</t>
  </si>
  <si>
    <t>MMA2 Drum-Non Zinc Topanol-A 100.00 ppm.</t>
  </si>
  <si>
    <t>Z11F02-DN040300</t>
  </si>
  <si>
    <t>MMA2 Drum-Non Zinc HQ 30.00 ppm.</t>
  </si>
  <si>
    <t>Z11F02-DN040500</t>
  </si>
  <si>
    <t>MMA2 Drum-Non Zinc HQ 50.00 ppm.</t>
  </si>
  <si>
    <t>Z11F02-DV010100</t>
  </si>
  <si>
    <t>MMA2 CAN IA 10.00 ppm.</t>
  </si>
  <si>
    <t>Z11F02-DV010150</t>
  </si>
  <si>
    <t>MMA2 Drum-VIV IA 15.00 ppm.</t>
  </si>
  <si>
    <t>Z11F02-DV021000</t>
  </si>
  <si>
    <t>MMA2 Drum-VIV MEHQ 100.00 ppm.</t>
  </si>
  <si>
    <t>Z11F02-DV030150</t>
  </si>
  <si>
    <t>MMA2 Drum-VIV Topanol-A 15.00 ppm.</t>
  </si>
  <si>
    <t>Z11F02-DZ030100</t>
  </si>
  <si>
    <t>MMA2 Drum-Zinc Topanol-A 10.00 ppm.</t>
  </si>
  <si>
    <t>Z11F02-DZ030150</t>
  </si>
  <si>
    <t>MMA2 Drum-Zinc Topanol-A 15.00 ppm.</t>
  </si>
  <si>
    <t>Z11F02-LS020150</t>
  </si>
  <si>
    <t>MMA2 Lorry-Semi MEHQ 15.00 ppm.</t>
  </si>
  <si>
    <t>Z11F02-LS020200</t>
  </si>
  <si>
    <t>MMA2 Lorry-Semi MEHQ 20.00 ppm.</t>
  </si>
  <si>
    <t>Z11F02-LS020400</t>
  </si>
  <si>
    <t>MMA2 Lorry-Semi MEHQ 40.00 ppm.</t>
  </si>
  <si>
    <t>Z11F02-LS020500</t>
  </si>
  <si>
    <t>MMA2 Lorry-Semi MEHQ 50.00 ppm.</t>
  </si>
  <si>
    <t>Z11F02-LS021000</t>
  </si>
  <si>
    <t>MMA2 Lorry-Semi MEHQ 100.00 ppm.</t>
  </si>
  <si>
    <t>Z11F02-LS030050</t>
  </si>
  <si>
    <t>MMA2 Lorry-Semi Topanol-A 5.00 ppm.</t>
  </si>
  <si>
    <t>Z11F02-LS030060</t>
  </si>
  <si>
    <t>MMA2 Lorry-Semi Topanol-A 6.00 ppm.</t>
  </si>
  <si>
    <t>Z11F02-LS030100</t>
  </si>
  <si>
    <t>MMA2 Lorry-Semi Topanol-A 10.00 ppm.</t>
  </si>
  <si>
    <t>Z11F02-LS030120</t>
  </si>
  <si>
    <t>MMA2 Lorry-Semi Topanol-A 12.00 ppm.</t>
  </si>
  <si>
    <t>Z11F02-LS030130</t>
  </si>
  <si>
    <t>MMA2 Lorry-Semi Topanol-A 13.00 ppm.</t>
  </si>
  <si>
    <t>Z11F02-LS030150</t>
  </si>
  <si>
    <t>MMA2 Lorry-Semi Topanol-A 15.00 ppm.</t>
  </si>
  <si>
    <t>Z11F02-LS030160</t>
  </si>
  <si>
    <t>MMA2 Lorry-Semi Topanol-A 16.00 ppm.</t>
  </si>
  <si>
    <t>Z11F02-LS030180</t>
  </si>
  <si>
    <t>MMA2 Lorry-Semi Topanol-A 18.00 ppm.</t>
  </si>
  <si>
    <t>Z11F02-LS030200</t>
  </si>
  <si>
    <t>MMA2 Lorry-Semi Topanol-A 20.00 ppm.</t>
  </si>
  <si>
    <t>Z11F02-LS030250</t>
  </si>
  <si>
    <t>MMA2 Lorry-Semi Topanol-A 25.00 ppm.</t>
  </si>
  <si>
    <t>Z11F02-LS030300</t>
  </si>
  <si>
    <t>MMA2 Lorry-Semi Topanol-A 30.00 ppm.</t>
  </si>
  <si>
    <t>Z11F02-LS030500</t>
  </si>
  <si>
    <t>MMA2 Lorry-Semi Topanol-A 50.00 ppm.</t>
  </si>
  <si>
    <t>Z11F02-LS031000</t>
  </si>
  <si>
    <t>MMA2 Lorry-Semi Topanol-A 100.00 ppm.</t>
  </si>
  <si>
    <t>Z11F02-LS040500</t>
  </si>
  <si>
    <t>MMA2 Lorry-Semi HQ 50.00 ppm.</t>
  </si>
  <si>
    <t>Z11F02-LT021000</t>
  </si>
  <si>
    <t>MMA2 Lorry-Truck MEHQ 100.00 ppm.</t>
  </si>
  <si>
    <t>Z11F02-LT030025</t>
  </si>
  <si>
    <t>MMA2 Lorry-Truck Topanol-A 2.50 ppm.</t>
  </si>
  <si>
    <t>Z11F02-LT030070</t>
  </si>
  <si>
    <t>MMA2 Lorry-Truck Topanol-A 7.00 ppm.</t>
  </si>
  <si>
    <t>Z11F02-LT030100</t>
  </si>
  <si>
    <t>MMA2 Lorry-Truck Topanol-A 10.00 ppm.</t>
  </si>
  <si>
    <t>MMA2 Lorry-Truck Topanol-A 15.00 ppm.</t>
  </si>
  <si>
    <t>Z11F02-LT030160</t>
  </si>
  <si>
    <t>MMA2 Lorry-Truck Topanol-A 16.00 ppm.</t>
  </si>
  <si>
    <t>Z11F02-LT030180</t>
  </si>
  <si>
    <t>MMA2 Lorry-Truck Topanol-A 18.00 ppm.</t>
  </si>
  <si>
    <t>Z11F02-LT030200</t>
  </si>
  <si>
    <t>MMA2 Lorry-Truck Topanol-A 20.00 ppm.</t>
  </si>
  <si>
    <t>Z11F02-LT030300</t>
  </si>
  <si>
    <t>MMA2 Lorry-Truck Topanol-A 30.00 ppm.</t>
  </si>
  <si>
    <t>Z11F02-LT030500</t>
  </si>
  <si>
    <t>MMA2 Lorry-Truck Topanol-A 50.00 ppm.</t>
  </si>
  <si>
    <t>Z11F02-LT050025</t>
  </si>
  <si>
    <t>MMA2 Lorry-Truck AO-30 2.5 ppm.</t>
  </si>
  <si>
    <t>Z11F02-T0020150</t>
  </si>
  <si>
    <t>MMA2 Iso-Tank MEHQ 15.00 ppm.</t>
  </si>
  <si>
    <t>Z11F02-T0020250</t>
  </si>
  <si>
    <t>MMA2 Iso-Tank MEHQ 25.00 ppm.</t>
  </si>
  <si>
    <t>Z11F02-T0020400</t>
  </si>
  <si>
    <t>MMA2 Iso-Tank MEHQ 40.00 ppm.</t>
  </si>
  <si>
    <t>Z11F02-T0021000</t>
  </si>
  <si>
    <t>MMA2 Iso-Tank MEHQ 100.00 ppm.</t>
  </si>
  <si>
    <t>Z11F02-T0030050</t>
  </si>
  <si>
    <t>MMA2 Iso-Tank Topanol-A 5.00 ppm.</t>
  </si>
  <si>
    <t>Z11F02-T0030060</t>
  </si>
  <si>
    <t>MMA2 Iso-Tank Topanol-A 6.00 ppm.</t>
  </si>
  <si>
    <t>Z11F02-T0030070</t>
  </si>
  <si>
    <t>MMA2 Iso-Tank Topanol-A 7.00 ppm.</t>
  </si>
  <si>
    <t>Z11F02-T0030100</t>
  </si>
  <si>
    <t>MMA2 Iso-Tank Topanol-A 10.00 ppm.</t>
  </si>
  <si>
    <t>Z11F02-T0030120</t>
  </si>
  <si>
    <t>MMA2 Iso-Tank Topanol-A 12.00 ppm.</t>
  </si>
  <si>
    <t>Z11F02-T0030130</t>
  </si>
  <si>
    <t>MMA2 Iso-Tank Topanol-A 13.00 ppm.</t>
  </si>
  <si>
    <t>Z11F02-T0030150</t>
  </si>
  <si>
    <t>MMA2 Iso-Tank Topanol-A 15.00 ppm.</t>
  </si>
  <si>
    <t>Z11F02-T0030170</t>
  </si>
  <si>
    <t>MMA2 Iso-Tank Topanol-A 17.00 ppm.</t>
  </si>
  <si>
    <t>Z11F02-T0030200</t>
  </si>
  <si>
    <t>MMA2 Iso-Tank Topanol-A 20.00 ppm.</t>
  </si>
  <si>
    <t>Z11F02-T0030230</t>
  </si>
  <si>
    <t>MMA2 Iso-Tank Topanol-A 23.00 ppm.</t>
  </si>
  <si>
    <t>Z11F02-T0030300</t>
  </si>
  <si>
    <t>MMA2 Iso-Tank Topanol-A 30.00 ppm.</t>
  </si>
  <si>
    <t>Z11F02-T0030450</t>
  </si>
  <si>
    <t>MMA2 Iso-Tank Topanol-A 45.00 ppm.</t>
  </si>
  <si>
    <t>Z11F02-T0030500</t>
  </si>
  <si>
    <t>MMA2 Iso-Tank Topanol-A 50.00 ppm.</t>
  </si>
  <si>
    <t>Z11F02-T0040250</t>
  </si>
  <si>
    <t>MMA2 Iso-Tank HQ 25.00 ppm.</t>
  </si>
  <si>
    <t>Z11F03</t>
  </si>
  <si>
    <t>iBMA produced</t>
  </si>
  <si>
    <t>Z11F03-DN020100</t>
  </si>
  <si>
    <t>iBMA Drum-Non Zinc MEHQ 10.00 ppm.</t>
  </si>
  <si>
    <t>Z11F03-DN020170</t>
  </si>
  <si>
    <t>iBMA Drum-Non Zinc MEHQ 17.00 ppm.</t>
  </si>
  <si>
    <t>Z11F03-DN020250</t>
  </si>
  <si>
    <t>iBMA Drum-Non Zinc MEHQ 25.00 ppm.</t>
  </si>
  <si>
    <t>Z11F03-DN020280</t>
  </si>
  <si>
    <t>iBMA Drum-Non Zinc MEHQ 28.00 ppm.</t>
  </si>
  <si>
    <t>Z11F03-DN020500</t>
  </si>
  <si>
    <t>iBMA Drum-Non Zinc MEHQ 50.00 ppm.</t>
  </si>
  <si>
    <t>Z11F03-DN021000</t>
  </si>
  <si>
    <t>iBMA Drum-Non Zinc MEHQ 100.00 ppm.</t>
  </si>
  <si>
    <t>Z11F03-DN030050</t>
  </si>
  <si>
    <t>iBMA Drum-Non Zinc Topanol-A 5.00 ppm.</t>
  </si>
  <si>
    <t>Z11F03-DN030150</t>
  </si>
  <si>
    <t>iBMA Drum-Non Zinc Topanol-A 15.00 ppm.</t>
  </si>
  <si>
    <t>Z11F03-DZ020250</t>
  </si>
  <si>
    <t>iBMA Drum-Zinc MEHQ 25.00 ppm.</t>
  </si>
  <si>
    <t>Z11F03-DZ021000</t>
  </si>
  <si>
    <t>iBMA Drum-Zinc MEHQ 100.00 ppm.</t>
  </si>
  <si>
    <t>Z11F03-DZ030150</t>
  </si>
  <si>
    <t>iBMA Drum-Zinc Topanol-A 15.00 ppm.</t>
  </si>
  <si>
    <t>Z11F03-I0020500</t>
  </si>
  <si>
    <t>iBMA IBC MEHQ 50.00 ppm.</t>
  </si>
  <si>
    <t>Z11F03-I0021000</t>
  </si>
  <si>
    <t>iBMA IBC MEHQ 100.00 ppm.</t>
  </si>
  <si>
    <t>Z11F03-LT020250</t>
  </si>
  <si>
    <t>iBMA Lorry-Truck MEHQ 25.00 ppm.</t>
  </si>
  <si>
    <t>Z11F03-LT021000</t>
  </si>
  <si>
    <t>iBMA Lorry-Truck MEHQ 100.00 ppm.</t>
  </si>
  <si>
    <t>Z11F03-T0020100</t>
  </si>
  <si>
    <t>iBMA Iso-Tank MEHQ 10.00 ppm.</t>
  </si>
  <si>
    <t>Z11F03-T0020170</t>
  </si>
  <si>
    <t>iBMA Iso-Tank MEHQ 17.00 ppm.</t>
  </si>
  <si>
    <t>Z11F03-T0020200</t>
  </si>
  <si>
    <t>iBMA Iso-Tank MEHQ 20.00 ppm.</t>
  </si>
  <si>
    <t>Z11F03-T0020250</t>
  </si>
  <si>
    <t>iBMA Iso-Tank MEHQ 25.00 ppm.</t>
  </si>
  <si>
    <t>Z11F03-T0020500</t>
  </si>
  <si>
    <t>iBMA Iso-Tank MEHQ 50.00 ppm.</t>
  </si>
  <si>
    <t>Z11F03-T0021000</t>
  </si>
  <si>
    <t>iBMA Iso-Tank MEHQ 100.00 ppm.</t>
  </si>
  <si>
    <t>Z11F03-T0030050</t>
  </si>
  <si>
    <t>iBMA Iso-Tank Topanol-A 5.00 ppm.</t>
  </si>
  <si>
    <t>Z11F03-T0030200</t>
  </si>
  <si>
    <t>iBMA Iso-Tank Topanol-A 20.00 ppm.</t>
  </si>
  <si>
    <t>Z11F03-T0031000</t>
  </si>
  <si>
    <t>iBMA Iso-Tank Topanol-A 100.00 ppm.</t>
  </si>
  <si>
    <t>Z11F04</t>
  </si>
  <si>
    <t>nBMA produced</t>
  </si>
  <si>
    <t>Z11F04-DN020100</t>
  </si>
  <si>
    <t>nBMA Drum-Non Zinc MEHQ 10.00 ppm.</t>
  </si>
  <si>
    <t>Z11F04-DN020150</t>
  </si>
  <si>
    <t>nBMA Drum-Non Zinc MEHQ 15.00 ppm.</t>
  </si>
  <si>
    <t>Z11F04-DN020170</t>
  </si>
  <si>
    <t>nBMA Drum-Non Zinc MEHQ 17.00 ppm.</t>
  </si>
  <si>
    <t>Z11F04-DN020200</t>
  </si>
  <si>
    <t>nBMA Drum-Non Zinc MEHQ 20.00 ppm.</t>
  </si>
  <si>
    <t>Z11F04-DN020250</t>
  </si>
  <si>
    <t>nBMA Drum-Non Zinc MEHQ 25.00 ppm.</t>
  </si>
  <si>
    <t>Z11F04-DN020500</t>
  </si>
  <si>
    <t>nBMA Drum-Non Zinc MEHQ 50.00 ppm.</t>
  </si>
  <si>
    <t>Z11F04-DN021000</t>
  </si>
  <si>
    <t>nBMA Drum-Non Zinc MEHQ 100.00 ppm.</t>
  </si>
  <si>
    <t>Z11F04-DN030150</t>
  </si>
  <si>
    <t>nBMA Drum-Non Zinc Topanol-A 15.00 ppm.</t>
  </si>
  <si>
    <t>Z11F04-DN041000</t>
  </si>
  <si>
    <t>nBMA Drum-Non Zinc HQ 100.00 ppm.</t>
  </si>
  <si>
    <t>Z11F04-DZ020250</t>
  </si>
  <si>
    <t>nBMA Drum-Zinc MEHQ 25.00 ppm.</t>
  </si>
  <si>
    <t>Z11F04-DZ021000</t>
  </si>
  <si>
    <t>nBMA Drum-Zinc MEHQ 100.00 ppm.</t>
  </si>
  <si>
    <t>Z11F04-DZ030150</t>
  </si>
  <si>
    <t>nBMA Drum-Zinc Topanol-A 15.00 ppm.</t>
  </si>
  <si>
    <t>Z11F04-I0021000</t>
  </si>
  <si>
    <t>nBMA IBC MEHQ 100.00 ppm.</t>
  </si>
  <si>
    <t>Z11F04-LT020250</t>
  </si>
  <si>
    <t>nBMA Lorry-Truck MEHQ 25.00 ppm.</t>
  </si>
  <si>
    <t>Z11F04-LT021000</t>
  </si>
  <si>
    <t>nBMA Lorry-Truck MEHQ 100.00 ppm.</t>
  </si>
  <si>
    <t>Z11F04-LT030300</t>
  </si>
  <si>
    <t>nBMA Lorry-Truck Topanol-A 30.00 ppm.</t>
  </si>
  <si>
    <t>Z11F04-T0020100</t>
  </si>
  <si>
    <t>nBMA Iso-Tank MEHQ 10.00 ppm.</t>
  </si>
  <si>
    <t>Z11F04-T0020150</t>
  </si>
  <si>
    <t>nBMA Iso-Tank MEHQ 15.00 ppm.</t>
  </si>
  <si>
    <t>Z11F04-T0020170</t>
  </si>
  <si>
    <t>nBMA Iso-Tank MEHQ 17.00 ppm.</t>
  </si>
  <si>
    <t>Z11F04-T0020200</t>
  </si>
  <si>
    <t>nBMA Iso-Tank MEHQ 20.00 ppm.</t>
  </si>
  <si>
    <t>Z11F04-T0020250</t>
  </si>
  <si>
    <t>nBMA Iso-Tank MEHQ 25.00 ppm.</t>
  </si>
  <si>
    <t>Z11F04-T0020400</t>
  </si>
  <si>
    <t>nBMA Iso-Tank MEHQ 40.00 ppm.</t>
  </si>
  <si>
    <t>Z11F04-T0020500</t>
  </si>
  <si>
    <t>nBMA Iso-Tank MEHQ 50.00 ppm.</t>
  </si>
  <si>
    <t>Z11F04-T0021000</t>
  </si>
  <si>
    <t>nBMA Iso-Tank MEHQ 100.00 ppm.</t>
  </si>
  <si>
    <t>Z11F04-T0030050</t>
  </si>
  <si>
    <t>nBMA Iso-Tank Topanol-A 5.00 ppm.</t>
  </si>
  <si>
    <t>Z11F05</t>
  </si>
  <si>
    <t>Z11F06</t>
  </si>
  <si>
    <t>MAA produced</t>
  </si>
  <si>
    <t>Z11F06-DP022000</t>
  </si>
  <si>
    <t>MAA Drum-Plastics MEHQ 200.00 ppm.</t>
  </si>
  <si>
    <t>Z11F06-DP022500</t>
  </si>
  <si>
    <t>MAA Drum-Plastics MEHQ 250.00 ppm.</t>
  </si>
  <si>
    <t>Z11F06-LT022500</t>
  </si>
  <si>
    <t>MAA Lorry-Truck MEHQ 250.00 ppm.</t>
  </si>
  <si>
    <t>Z11F06-T0020500</t>
  </si>
  <si>
    <t>MAA Iso-Tank MEHQ 50.00 ppm.</t>
  </si>
  <si>
    <t>Z11F06-T0022500</t>
  </si>
  <si>
    <t>MAA Iso-Tank MEHQ 250.00 ppm.</t>
  </si>
  <si>
    <t>Z11F07</t>
  </si>
  <si>
    <t>MAA2 produced</t>
  </si>
  <si>
    <t>Z11F07-DP022000</t>
  </si>
  <si>
    <t>MAA2 Drum-Plastic MEHQ 200.00 ppm.</t>
  </si>
  <si>
    <t>Z11F07-DP022500</t>
  </si>
  <si>
    <t>MAA2 Drum-Plastic MEHQ 250.00 ppm.</t>
  </si>
  <si>
    <t>Z11F07-LT022500</t>
  </si>
  <si>
    <t>MAA2 Lorry-Truck MEHQ 250.00 ppm.</t>
  </si>
  <si>
    <t>Z11F07-T0020500</t>
  </si>
  <si>
    <t>MAA2 Iso-Tank MEHQ 50.00 ppm.</t>
  </si>
  <si>
    <t>Z11F07-T0022500</t>
  </si>
  <si>
    <t>MAA2 Iso-Tank MEHQ 250.00 ppm.</t>
  </si>
  <si>
    <t>Z11F08</t>
  </si>
  <si>
    <t>nBMA2 produced</t>
  </si>
  <si>
    <t>Z11F08-DN020100</t>
  </si>
  <si>
    <t>nBMA2 Drum-Non Zinc MEHQ 10.00 ppm.</t>
  </si>
  <si>
    <t>Z11F08-DN020250</t>
  </si>
  <si>
    <t>nBMA2 Drum-Non Zinc MEHQ 25.00 ppm.</t>
  </si>
  <si>
    <t>Z11F08-DN020500</t>
  </si>
  <si>
    <t>nBMA2 Drum-Non Zinc MEHQ 50.00 ppm.</t>
  </si>
  <si>
    <t>Z11F08-DN021000</t>
  </si>
  <si>
    <t>nBMA2 Drum-Non Zinc MEHQ 100.00 ppm.</t>
  </si>
  <si>
    <t>Z11F08-I0021000</t>
  </si>
  <si>
    <t>nBMA2 IBC MEHQ 100.00 ppm.</t>
  </si>
  <si>
    <t>Z11F08-LT020250</t>
  </si>
  <si>
    <t>nBMA2 Lorry-Truck MEHQ 25.00 ppm.</t>
  </si>
  <si>
    <t>Z11F08-LT021000</t>
  </si>
  <si>
    <t>nBMA2 Lorry-Truck MEHQ 100.00 ppm.</t>
  </si>
  <si>
    <t>Z11F08-T0020100</t>
  </si>
  <si>
    <t>nBMA2 Iso-Tank MEHQ 10.00 ppm.</t>
  </si>
  <si>
    <t>Z11F08-T0020250</t>
  </si>
  <si>
    <t>nBMA2 Iso-Tank MEHQ 25.00 ppm.</t>
  </si>
  <si>
    <t>Z11F08-T0020500</t>
  </si>
  <si>
    <t>nBMA2 Iso-Tank MEHQ 50.00 ppm.</t>
  </si>
  <si>
    <t>Z11F08-T0021000</t>
  </si>
  <si>
    <t>nBMA2 Iso-Tank MEHQ 100.00 ppm.</t>
  </si>
  <si>
    <t>B921MMA2</t>
  </si>
  <si>
    <t>B921NBMA2</t>
  </si>
  <si>
    <t>B921MAA2</t>
  </si>
  <si>
    <t>Inhibitor IA</t>
  </si>
  <si>
    <t>B910IHBIA</t>
  </si>
  <si>
    <t>B910IHBMEHQ</t>
  </si>
  <si>
    <t>B910IHBHQ</t>
  </si>
  <si>
    <t>Inhibitor HQ</t>
  </si>
  <si>
    <t>Drum Plastic</t>
  </si>
  <si>
    <t>Drum Non-Zinc</t>
  </si>
  <si>
    <t>Z83DP0001</t>
  </si>
  <si>
    <t>Z83DN0001</t>
  </si>
  <si>
    <t>IA 5 ppm</t>
  </si>
  <si>
    <t>MMA</t>
  </si>
  <si>
    <t>MAA</t>
  </si>
  <si>
    <t>MEHQ 50 ppm</t>
  </si>
  <si>
    <t>nBMA</t>
  </si>
  <si>
    <t>Grade</t>
  </si>
  <si>
    <t>Inhibitor Grade Level</t>
  </si>
  <si>
    <t>Pkg</t>
  </si>
  <si>
    <t>Inhibitor</t>
  </si>
  <si>
    <t>ppm</t>
  </si>
  <si>
    <t>Cancel Pkg</t>
  </si>
  <si>
    <t>Cancel Inhibitor</t>
  </si>
  <si>
    <t>Topanol--&gt;IA</t>
  </si>
  <si>
    <t>Mat Key</t>
  </si>
  <si>
    <t>Check Duplicate</t>
  </si>
  <si>
    <t>F01B0010090</t>
  </si>
  <si>
    <t>F01B0020150</t>
  </si>
  <si>
    <t>F01B0010050</t>
  </si>
  <si>
    <t>F01B0010060</t>
  </si>
  <si>
    <t>F01B0010070</t>
  </si>
  <si>
    <t>F01B0010080</t>
  </si>
  <si>
    <t>F01B0010100</t>
  </si>
  <si>
    <t>F01B0010120</t>
  </si>
  <si>
    <t>F01B0010130</t>
  </si>
  <si>
    <t>F01B0010150</t>
  </si>
  <si>
    <t>F01B0010200</t>
  </si>
  <si>
    <t>F01B0010500</t>
  </si>
  <si>
    <t>F01DN010025</t>
  </si>
  <si>
    <t>F01DN010250</t>
  </si>
  <si>
    <t>F01DN010300</t>
  </si>
  <si>
    <t>F01DN020030</t>
  </si>
  <si>
    <t>F01DN020150</t>
  </si>
  <si>
    <t>F01DN020200</t>
  </si>
  <si>
    <t>F01DN020250</t>
  </si>
  <si>
    <t>F01DN020350</t>
  </si>
  <si>
    <t>F01DN020500</t>
  </si>
  <si>
    <t>F01DN021000</t>
  </si>
  <si>
    <t>F01DN010050</t>
  </si>
  <si>
    <t>F01DN010100</t>
  </si>
  <si>
    <t>F01DN010120</t>
  </si>
  <si>
    <t>F01DN010150</t>
  </si>
  <si>
    <t>F01DN010200</t>
  </si>
  <si>
    <t>F01DN010450</t>
  </si>
  <si>
    <t>F01DN010500</t>
  </si>
  <si>
    <t>F01DN011000</t>
  </si>
  <si>
    <t>F01DN040500</t>
  </si>
  <si>
    <t>DeleteRow</t>
  </si>
  <si>
    <t>F01LS020150</t>
  </si>
  <si>
    <t>F01LS020200</t>
  </si>
  <si>
    <t>F01LS020400</t>
  </si>
  <si>
    <t>F01LS020500</t>
  </si>
  <si>
    <t>F01LS021000</t>
  </si>
  <si>
    <t>F01LS010050</t>
  </si>
  <si>
    <t>F01LS010060</t>
  </si>
  <si>
    <t>F01LS010100</t>
  </si>
  <si>
    <t>F01LS010120</t>
  </si>
  <si>
    <t>F01LS010130</t>
  </si>
  <si>
    <t>F01LS010150</t>
  </si>
  <si>
    <t>F01LS010160</t>
  </si>
  <si>
    <t>F01LS010180</t>
  </si>
  <si>
    <t>F01LS010200</t>
  </si>
  <si>
    <t>F01LS010250</t>
  </si>
  <si>
    <t>F01LS010300</t>
  </si>
  <si>
    <t>F01LS010500</t>
  </si>
  <si>
    <t>F01LS011000</t>
  </si>
  <si>
    <t>F01LS040500</t>
  </si>
  <si>
    <t>F01LT010025</t>
  </si>
  <si>
    <t>F01LT010070</t>
  </si>
  <si>
    <t>F01LT010100</t>
  </si>
  <si>
    <t>F01LT010150</t>
  </si>
  <si>
    <t>F01LT010160</t>
  </si>
  <si>
    <t>F01LT010180</t>
  </si>
  <si>
    <t>F01LT010300</t>
  </si>
  <si>
    <t>F01LT010500</t>
  </si>
  <si>
    <t>F01T0020150</t>
  </si>
  <si>
    <t>F01T0020200</t>
  </si>
  <si>
    <t>F01T0020400</t>
  </si>
  <si>
    <t>F01T0021000</t>
  </si>
  <si>
    <t>F01T0010050</t>
  </si>
  <si>
    <t>F01T0010060</t>
  </si>
  <si>
    <t>F01T0010070</t>
  </si>
  <si>
    <t>F01T0010100</t>
  </si>
  <si>
    <t>F01T0010120</t>
  </si>
  <si>
    <t>F01T0010130</t>
  </si>
  <si>
    <t>F01T0010150</t>
  </si>
  <si>
    <t>F01T0010200</t>
  </si>
  <si>
    <t>F01T0010300</t>
  </si>
  <si>
    <t>F01T0010500</t>
  </si>
  <si>
    <t>F01T0040250</t>
  </si>
  <si>
    <t>F02B0020150</t>
  </si>
  <si>
    <t>F02B0010050</t>
  </si>
  <si>
    <t>F02B0010060</t>
  </si>
  <si>
    <t>F02B0010070</t>
  </si>
  <si>
    <t>F02B0010080</t>
  </si>
  <si>
    <t>F02B0010100</t>
  </si>
  <si>
    <t>F02B0010120</t>
  </si>
  <si>
    <t>F02B0010130</t>
  </si>
  <si>
    <t>F02B0010150</t>
  </si>
  <si>
    <t>F02B0010200</t>
  </si>
  <si>
    <t>F02B0010500</t>
  </si>
  <si>
    <t>F02DN010025</t>
  </si>
  <si>
    <t>F02DN010250</t>
  </si>
  <si>
    <t>F02DN010300</t>
  </si>
  <si>
    <t>F02DN020030</t>
  </si>
  <si>
    <t>F02DN020100</t>
  </si>
  <si>
    <t>F02DN020150</t>
  </si>
  <si>
    <t>F02DN020200</t>
  </si>
  <si>
    <t>F02DN020250</t>
  </si>
  <si>
    <t>F02DN020350</t>
  </si>
  <si>
    <t>F02DN020500</t>
  </si>
  <si>
    <t>F02DN021000</t>
  </si>
  <si>
    <t>F02DN022000</t>
  </si>
  <si>
    <t>F02DN010050</t>
  </si>
  <si>
    <t>F02DN010100</t>
  </si>
  <si>
    <t>F02DN010120</t>
  </si>
  <si>
    <t>F02DN010150</t>
  </si>
  <si>
    <t>F02DN010200</t>
  </si>
  <si>
    <t>F02DN010450</t>
  </si>
  <si>
    <t>F02DN010500</t>
  </si>
  <si>
    <t>F02DN011000</t>
  </si>
  <si>
    <t>F02DN040300</t>
  </si>
  <si>
    <t>F02DN040500</t>
  </si>
  <si>
    <t>F02LS020150</t>
  </si>
  <si>
    <t>F02LS020200</t>
  </si>
  <si>
    <t>F02LS020400</t>
  </si>
  <si>
    <t>F02LS020500</t>
  </si>
  <si>
    <t>F02LS021000</t>
  </si>
  <si>
    <t>F02LS010050</t>
  </si>
  <si>
    <t>F02LS010060</t>
  </si>
  <si>
    <t>F02LS010100</t>
  </si>
  <si>
    <t>F02LS010120</t>
  </si>
  <si>
    <t>F02LS010130</t>
  </si>
  <si>
    <t>F02LS010150</t>
  </si>
  <si>
    <t>F02LS010160</t>
  </si>
  <si>
    <t>F02LS010180</t>
  </si>
  <si>
    <t>F02LS010200</t>
  </si>
  <si>
    <t>F02LS010250</t>
  </si>
  <si>
    <t>F02LS010300</t>
  </si>
  <si>
    <t>F02LS010500</t>
  </si>
  <si>
    <t>F02LS011000</t>
  </si>
  <si>
    <t>F02LS040500</t>
  </si>
  <si>
    <t>F02LT021000</t>
  </si>
  <si>
    <t>F02LT010025</t>
  </si>
  <si>
    <t>F02LT010070</t>
  </si>
  <si>
    <t>F02LT010100</t>
  </si>
  <si>
    <t>F02LT010150</t>
  </si>
  <si>
    <t>F02LT010160</t>
  </si>
  <si>
    <t>F02LT010180</t>
  </si>
  <si>
    <t>F02LT010200</t>
  </si>
  <si>
    <t>F02LT010300</t>
  </si>
  <si>
    <t>F02LT010500</t>
  </si>
  <si>
    <t>F02T0020150</t>
  </si>
  <si>
    <t>F02T0020250</t>
  </si>
  <si>
    <t>F02T0020400</t>
  </si>
  <si>
    <t>F02T0021000</t>
  </si>
  <si>
    <t>F02T0010050</t>
  </si>
  <si>
    <t>F02T0010060</t>
  </si>
  <si>
    <t>F02T0010070</t>
  </si>
  <si>
    <t>F02T0010100</t>
  </si>
  <si>
    <t>F02T0010120</t>
  </si>
  <si>
    <t>F02T0010130</t>
  </si>
  <si>
    <t>F02T0010150</t>
  </si>
  <si>
    <t>F02T0010170</t>
  </si>
  <si>
    <t>F02T0010200</t>
  </si>
  <si>
    <t>F02T0010230</t>
  </si>
  <si>
    <t>F02T0010300</t>
  </si>
  <si>
    <t>F02T0010450</t>
  </si>
  <si>
    <t>F02T0010500</t>
  </si>
  <si>
    <t>F02T0040250</t>
  </si>
  <si>
    <t>F03DN020100</t>
  </si>
  <si>
    <t>F03DN020170</t>
  </si>
  <si>
    <t>F03DN020250</t>
  </si>
  <si>
    <t>F03DN020280</t>
  </si>
  <si>
    <t>F03DN020500</t>
  </si>
  <si>
    <t>F03DN021000</t>
  </si>
  <si>
    <t>F03DN010050</t>
  </si>
  <si>
    <t>F03DN010150</t>
  </si>
  <si>
    <t>F03I0020500</t>
  </si>
  <si>
    <t>F03I0021000</t>
  </si>
  <si>
    <t>F03LT020250</t>
  </si>
  <si>
    <t>F03LT021000</t>
  </si>
  <si>
    <t>F03T0020100</t>
  </si>
  <si>
    <t>F03T0020170</t>
  </si>
  <si>
    <t>F03T0020200</t>
  </si>
  <si>
    <t>F03T0020250</t>
  </si>
  <si>
    <t>F03T0020500</t>
  </si>
  <si>
    <t>F03T0021000</t>
  </si>
  <si>
    <t>F03T0010050</t>
  </si>
  <si>
    <t>F03T0010200</t>
  </si>
  <si>
    <t>F03T0011000</t>
  </si>
  <si>
    <t>F04DN020100</t>
  </si>
  <si>
    <t>F04DN020150</t>
  </si>
  <si>
    <t>F04DN020170</t>
  </si>
  <si>
    <t>F04DN020200</t>
  </si>
  <si>
    <t>F04DN020250</t>
  </si>
  <si>
    <t>F04DN020500</t>
  </si>
  <si>
    <t>F04DN021000</t>
  </si>
  <si>
    <t>F04DN010150</t>
  </si>
  <si>
    <t>F04DN041000</t>
  </si>
  <si>
    <t>F04I0021000</t>
  </si>
  <si>
    <t>F04LT020250</t>
  </si>
  <si>
    <t>F04LT021000</t>
  </si>
  <si>
    <t>F04LT010300</t>
  </si>
  <si>
    <t>F04T0020100</t>
  </si>
  <si>
    <t>F04T0020150</t>
  </si>
  <si>
    <t>F04T0020170</t>
  </si>
  <si>
    <t>F04T0020200</t>
  </si>
  <si>
    <t>F04T0020250</t>
  </si>
  <si>
    <t>F04T0020400</t>
  </si>
  <si>
    <t>F04T0020500</t>
  </si>
  <si>
    <t>F04T0021000</t>
  </si>
  <si>
    <t>F04T0010050</t>
  </si>
  <si>
    <t>F06DP022000</t>
  </si>
  <si>
    <t>F06DP022500</t>
  </si>
  <si>
    <t>F06LT022500</t>
  </si>
  <si>
    <t>F06T0020500</t>
  </si>
  <si>
    <t>F06T0022500</t>
  </si>
  <si>
    <t>F07DP022000</t>
  </si>
  <si>
    <t>F07DP022500</t>
  </si>
  <si>
    <t>F07LT022500</t>
  </si>
  <si>
    <t>F07T0020500</t>
  </si>
  <si>
    <t>F07T0022500</t>
  </si>
  <si>
    <t>F08DN020100</t>
  </si>
  <si>
    <t>F08DN020250</t>
  </si>
  <si>
    <t>F08DN020500</t>
  </si>
  <si>
    <t>F08DN021000</t>
  </si>
  <si>
    <t>F08I0021000</t>
  </si>
  <si>
    <t>F08LT020250</t>
  </si>
  <si>
    <t>F08LT021000</t>
  </si>
  <si>
    <t>F08T0020100</t>
  </si>
  <si>
    <t>F08T0020250</t>
  </si>
  <si>
    <t>F08T0020500</t>
  </si>
  <si>
    <t>F08T0021000</t>
  </si>
  <si>
    <t>F01</t>
  </si>
  <si>
    <t>F02</t>
  </si>
  <si>
    <t>F03</t>
  </si>
  <si>
    <t>F04</t>
  </si>
  <si>
    <t>F05</t>
  </si>
  <si>
    <t>F06</t>
  </si>
  <si>
    <t>F07</t>
  </si>
  <si>
    <t>F08</t>
  </si>
  <si>
    <t>Check Duplicated</t>
  </si>
  <si>
    <t>IBMA1</t>
  </si>
  <si>
    <t>NMBA1</t>
  </si>
  <si>
    <t>F09</t>
  </si>
  <si>
    <t>NBMA2</t>
  </si>
  <si>
    <t>IBMA2</t>
  </si>
  <si>
    <t>ISO Tank</t>
  </si>
  <si>
    <t>Can</t>
  </si>
  <si>
    <t>F10</t>
  </si>
  <si>
    <t>TBA3</t>
  </si>
  <si>
    <t>TBA1</t>
  </si>
  <si>
    <t>B949I00001</t>
  </si>
  <si>
    <t>01</t>
  </si>
  <si>
    <t>IA</t>
  </si>
  <si>
    <t>02</t>
  </si>
  <si>
    <t>MEHQ</t>
  </si>
  <si>
    <t>04</t>
  </si>
  <si>
    <t>HQ</t>
  </si>
  <si>
    <t>PPM</t>
  </si>
  <si>
    <t>DN</t>
  </si>
  <si>
    <t>0100</t>
  </si>
  <si>
    <t>0170</t>
  </si>
  <si>
    <t>0250</t>
  </si>
  <si>
    <t>0280</t>
  </si>
  <si>
    <t>0500</t>
  </si>
  <si>
    <t>1000</t>
  </si>
  <si>
    <t>0050</t>
  </si>
  <si>
    <t>0150</t>
  </si>
  <si>
    <t>I0</t>
  </si>
  <si>
    <t>LT</t>
  </si>
  <si>
    <t>T0</t>
  </si>
  <si>
    <t>0200</t>
  </si>
  <si>
    <t>New Mat</t>
  </si>
  <si>
    <t>F11</t>
  </si>
  <si>
    <t>B0</t>
  </si>
  <si>
    <t>Mat Type</t>
  </si>
  <si>
    <t>21</t>
  </si>
  <si>
    <t>81</t>
  </si>
  <si>
    <t>B921</t>
  </si>
  <si>
    <t>Z11F</t>
  </si>
  <si>
    <t>Material Code</t>
  </si>
  <si>
    <t>DP</t>
  </si>
  <si>
    <t>LS</t>
  </si>
  <si>
    <t>C0</t>
  </si>
  <si>
    <t>G0</t>
  </si>
  <si>
    <t>ISO-Tank</t>
  </si>
  <si>
    <t>Lorry-Tank</t>
  </si>
  <si>
    <t>Lorry-Semi</t>
  </si>
  <si>
    <t>IBC</t>
  </si>
  <si>
    <t>Bulk</t>
  </si>
  <si>
    <t>Bottle Glass</t>
  </si>
  <si>
    <t>Mat Type(Name)</t>
  </si>
  <si>
    <t>Pkg(Name)</t>
  </si>
  <si>
    <t>ppmD</t>
  </si>
  <si>
    <t>ppmN</t>
  </si>
  <si>
    <t>10</t>
  </si>
  <si>
    <t>B910</t>
  </si>
  <si>
    <t>TBAI</t>
  </si>
  <si>
    <t>Inhibitor Grade-Level</t>
  </si>
  <si>
    <t>ppm ihb</t>
  </si>
  <si>
    <t>Packing Instruction</t>
  </si>
  <si>
    <t>Package Instruction</t>
  </si>
  <si>
    <t>B9DRM0200</t>
  </si>
  <si>
    <t>Drum Plastic 200</t>
  </si>
  <si>
    <t>B9DRM0180</t>
  </si>
  <si>
    <t>Drum Zinc 180</t>
  </si>
  <si>
    <t>B9DRM0190</t>
  </si>
  <si>
    <t>Drum Zinc 190</t>
  </si>
  <si>
    <t>B9IBC1000</t>
  </si>
  <si>
    <t>IBC 1000</t>
  </si>
  <si>
    <t>B9SLR24K</t>
  </si>
  <si>
    <t>Semi-Lorry (TMMA)</t>
  </si>
  <si>
    <t>B9SLR29K</t>
  </si>
  <si>
    <t>Semi-Lorry (CUSTOMER)</t>
  </si>
  <si>
    <t>B9LOR14K</t>
  </si>
  <si>
    <t>Lorry</t>
  </si>
  <si>
    <t>B9ISO20K</t>
  </si>
  <si>
    <t>B9RPT12K</t>
  </si>
  <si>
    <t>RPT</t>
  </si>
  <si>
    <t>B9FOC0000</t>
  </si>
  <si>
    <t>Special package</t>
  </si>
  <si>
    <t>Group</t>
  </si>
  <si>
    <t>BMA</t>
  </si>
  <si>
    <t>TBA</t>
  </si>
  <si>
    <t>DPMAA</t>
  </si>
  <si>
    <t>DNMMA</t>
  </si>
  <si>
    <t>DNBMA</t>
  </si>
  <si>
    <t>LSS</t>
  </si>
  <si>
    <t>FOC</t>
  </si>
  <si>
    <t>Base Quantity</t>
  </si>
  <si>
    <t>B921IBMA1</t>
  </si>
  <si>
    <t>B921IBMA2</t>
  </si>
  <si>
    <t>Inh IA</t>
  </si>
  <si>
    <t>Inh MEHQ</t>
  </si>
  <si>
    <t>Inh HQ</t>
  </si>
  <si>
    <t>1020</t>
  </si>
  <si>
    <t>1030</t>
  </si>
  <si>
    <t>1040</t>
  </si>
  <si>
    <t>1050</t>
  </si>
  <si>
    <t>1060</t>
  </si>
  <si>
    <t>1070</t>
  </si>
  <si>
    <t>1080</t>
  </si>
  <si>
    <t>2020</t>
  </si>
  <si>
    <t>2030</t>
  </si>
  <si>
    <t>3030</t>
  </si>
  <si>
    <t>Z11FMMA1B0IA0090</t>
  </si>
  <si>
    <t>MMA1 Bulk IA 9 ppm</t>
  </si>
  <si>
    <t>Z11FMMA1B0MEHQ0150</t>
  </si>
  <si>
    <t>MMA1 Bulk MEHQ 15 ppm</t>
  </si>
  <si>
    <t>Z11FMMA1B0IA0050</t>
  </si>
  <si>
    <t>MMA1 Bulk IA 5 ppm</t>
  </si>
  <si>
    <t>Z11FMMA1B0IA0060</t>
  </si>
  <si>
    <t>MMA1 Bulk IA 6 ppm</t>
  </si>
  <si>
    <t>Z11FMMA1B0IA0070</t>
  </si>
  <si>
    <t>MMA1 Bulk IA 7 ppm</t>
  </si>
  <si>
    <t>Z11FMMA1B0IA0080</t>
  </si>
  <si>
    <t>MMA1 Bulk IA 8 ppm</t>
  </si>
  <si>
    <t>Z11FMMA1B0IA0100</t>
  </si>
  <si>
    <t>MMA1 Bulk IA 10 ppm</t>
  </si>
  <si>
    <t>Z11FMMA1B0IA0120</t>
  </si>
  <si>
    <t>MMA1 Bulk IA 12 ppm</t>
  </si>
  <si>
    <t>Z11FMMA1B0IA0130</t>
  </si>
  <si>
    <t>MMA1 Bulk IA 13 ppm</t>
  </si>
  <si>
    <t>Z11FMMA1B0IA0150</t>
  </si>
  <si>
    <t>MMA1 Bulk IA 15 ppm</t>
  </si>
  <si>
    <t>Z11FMMA1B0IA0200</t>
  </si>
  <si>
    <t>MMA1 Bulk IA 20 ppm</t>
  </si>
  <si>
    <t>Z11FMMA1B0IA0500</t>
  </si>
  <si>
    <t>MMA1 Bulk IA 50 ppm</t>
  </si>
  <si>
    <t>Z11FMMA1DNIA0025</t>
  </si>
  <si>
    <t>MMA1 Drum Non-Zinc IA 2.5 ppm</t>
  </si>
  <si>
    <t>Z11FMMA1DNIA0250</t>
  </si>
  <si>
    <t>MMA1 Drum Non-Zinc IA 25 ppm</t>
  </si>
  <si>
    <t>Z11FMMA1DNIA0300</t>
  </si>
  <si>
    <t>MMA1 Drum Non-Zinc IA 30 ppm</t>
  </si>
  <si>
    <t>Z11FMMA1DNMEHQ0030</t>
  </si>
  <si>
    <t>MMA1 Drum Non-Zinc MEHQ 3 ppm</t>
  </si>
  <si>
    <t>Z11FMMA1DNMEHQ0150</t>
  </si>
  <si>
    <t>MMA1 Drum Non-Zinc MEHQ 15 ppm</t>
  </si>
  <si>
    <t>Z11FMMA1DNMEHQ0200</t>
  </si>
  <si>
    <t>MMA1 Drum Non-Zinc MEHQ 20 ppm</t>
  </si>
  <si>
    <t>Z11FMMA1DNMEHQ0250</t>
  </si>
  <si>
    <t>MMA1 Drum Non-Zinc MEHQ 25 ppm</t>
  </si>
  <si>
    <t>Z11FMMA1DNMEHQ0350</t>
  </si>
  <si>
    <t>MMA1 Drum Non-Zinc MEHQ 35 ppm</t>
  </si>
  <si>
    <t>Z11FMMA1DNMEHQ0500</t>
  </si>
  <si>
    <t>MMA1 Drum Non-Zinc MEHQ 50 ppm</t>
  </si>
  <si>
    <t>Z11FMMA1DNMEHQ1000</t>
  </si>
  <si>
    <t>MMA1 Drum Non-Zinc MEHQ 100 ppm</t>
  </si>
  <si>
    <t>Z11FMMA1DNIA0050</t>
  </si>
  <si>
    <t>MMA1 Drum Non-Zinc IA 5 ppm</t>
  </si>
  <si>
    <t>Z11FMMA1DNIA0100</t>
  </si>
  <si>
    <t>MMA1 Drum Non-Zinc IA 10 ppm</t>
  </si>
  <si>
    <t>Z11FMMA1DNIA0120</t>
  </si>
  <si>
    <t>MMA1 Drum Non-Zinc IA 12 ppm</t>
  </si>
  <si>
    <t>Z11FMMA1DNIA0150</t>
  </si>
  <si>
    <t>MMA1 Drum Non-Zinc IA 15 ppm</t>
  </si>
  <si>
    <t>Z11FMMA1DNIA0200</t>
  </si>
  <si>
    <t>MMA1 Drum Non-Zinc IA 20 ppm</t>
  </si>
  <si>
    <t>Z11FMMA1DNIA0450</t>
  </si>
  <si>
    <t>MMA1 Drum Non-Zinc IA 45 ppm</t>
  </si>
  <si>
    <t>Z11FMMA1DNIA0500</t>
  </si>
  <si>
    <t>MMA1 Drum Non-Zinc IA 50 ppm</t>
  </si>
  <si>
    <t>Z11FMMA1DNIA1000</t>
  </si>
  <si>
    <t>MMA1 Drum Non-Zinc IA 100 ppm</t>
  </si>
  <si>
    <t>Z11FMMA1DNHQ0500</t>
  </si>
  <si>
    <t>MMA1 Drum Non-Zinc HQ 50 ppm</t>
  </si>
  <si>
    <t>Z11FMMA1LSMEHQ0150</t>
  </si>
  <si>
    <t>MMA1 Lorry-Semi MEHQ 15 ppm</t>
  </si>
  <si>
    <t>Z11FMMA1LSMEHQ0200</t>
  </si>
  <si>
    <t>MMA1 Lorry-Semi MEHQ 20 ppm</t>
  </si>
  <si>
    <t>Z11FMMA1LSMEHQ0400</t>
  </si>
  <si>
    <t>MMA1 Lorry-Semi MEHQ 40 ppm</t>
  </si>
  <si>
    <t>Z11FMMA1LSMEHQ0500</t>
  </si>
  <si>
    <t>MMA1 Lorry-Semi MEHQ 50 ppm</t>
  </si>
  <si>
    <t>Z11FMMA1LSMEHQ1000</t>
  </si>
  <si>
    <t>MMA1 Lorry-Semi MEHQ 100 ppm</t>
  </si>
  <si>
    <t>Z11FMMA1LSIA0050</t>
  </si>
  <si>
    <t>MMA1 Lorry-Semi IA 5 ppm</t>
  </si>
  <si>
    <t>Z11FMMA1LSIA0060</t>
  </si>
  <si>
    <t>MMA1 Lorry-Semi IA 6 ppm</t>
  </si>
  <si>
    <t>Z11FMMA1LSIA0100</t>
  </si>
  <si>
    <t>MMA1 Lorry-Semi IA 10 ppm</t>
  </si>
  <si>
    <t>Z11FMMA1LSIA0120</t>
  </si>
  <si>
    <t>MMA1 Lorry-Semi IA 12 ppm</t>
  </si>
  <si>
    <t>Z11FMMA1LSIA0130</t>
  </si>
  <si>
    <t>MMA1 Lorry-Semi IA 13 ppm</t>
  </si>
  <si>
    <t>Z11FMMA1LSIA0150</t>
  </si>
  <si>
    <t>MMA1 Lorry-Semi IA 15 ppm</t>
  </si>
  <si>
    <t>Z11FMMA1LSIA0160</t>
  </si>
  <si>
    <t>MMA1 Lorry-Semi IA 16 ppm</t>
  </si>
  <si>
    <t>Z11FMMA1LSIA0180</t>
  </si>
  <si>
    <t>MMA1 Lorry-Semi IA 18 ppm</t>
  </si>
  <si>
    <t>Z11FMMA1LSIA0200</t>
  </si>
  <si>
    <t>MMA1 Lorry-Semi IA 20 ppm</t>
  </si>
  <si>
    <t>Z11FMMA1LSIA0250</t>
  </si>
  <si>
    <t>MMA1 Lorry-Semi IA 25 ppm</t>
  </si>
  <si>
    <t>Z11FMMA1LSIA0300</t>
  </si>
  <si>
    <t>MMA1 Lorry-Semi IA 30 ppm</t>
  </si>
  <si>
    <t>Z11FMMA1LSIA0500</t>
  </si>
  <si>
    <t>MMA1 Lorry-Semi IA 50 ppm</t>
  </si>
  <si>
    <t>Z11FMMA1LSIA1000</t>
  </si>
  <si>
    <t>MMA1 Lorry-Semi IA 100 ppm</t>
  </si>
  <si>
    <t>Z11FMMA1LSHQ0500</t>
  </si>
  <si>
    <t>MMA1 Lorry-Semi HQ 50 ppm</t>
  </si>
  <si>
    <t>Z11FMMA1LTIA0025</t>
  </si>
  <si>
    <t>MMA1 Lorry-Tank IA 2.5 ppm</t>
  </si>
  <si>
    <t>Z11FMMA1LTIA0070</t>
  </si>
  <si>
    <t>MMA1 Lorry-Tank IA 7 ppm</t>
  </si>
  <si>
    <t>Z11FMMA1LTIA0100</t>
  </si>
  <si>
    <t>MMA1 Lorry-Tank IA 10 ppm</t>
  </si>
  <si>
    <t>Z11FMMA1LTIA0150</t>
  </si>
  <si>
    <t>MMA1 Lorry-Tank IA 15 ppm</t>
  </si>
  <si>
    <t>Z11FMMA1LTIA0160</t>
  </si>
  <si>
    <t>MMA1 Lorry-Tank IA 16 ppm</t>
  </si>
  <si>
    <t>Z11FMMA1LTIA0180</t>
  </si>
  <si>
    <t>MMA1 Lorry-Tank IA 18 ppm</t>
  </si>
  <si>
    <t>Z11FMMA1LTIA0300</t>
  </si>
  <si>
    <t>MMA1 Lorry-Tank IA 30 ppm</t>
  </si>
  <si>
    <t>Z11FMMA1LTIA0500</t>
  </si>
  <si>
    <t>MMA1 Lorry-Tank IA 50 ppm</t>
  </si>
  <si>
    <t>Z11FMMA1T0MEHQ0150</t>
  </si>
  <si>
    <t>MMA1 ISO-Tank MEHQ 15 ppm</t>
  </si>
  <si>
    <t>Z11FMMA1T0MEHQ0200</t>
  </si>
  <si>
    <t>MMA1 ISO-Tank MEHQ 20 ppm</t>
  </si>
  <si>
    <t>Z11FMMA1T0MEHQ0400</t>
  </si>
  <si>
    <t>MMA1 ISO-Tank MEHQ 40 ppm</t>
  </si>
  <si>
    <t>Z11FMMA1T0MEHQ1000</t>
  </si>
  <si>
    <t>MMA1 ISO-Tank MEHQ 100 ppm</t>
  </si>
  <si>
    <t>Z11FMMA1T0IA0050</t>
  </si>
  <si>
    <t>MMA1 ISO-Tank IA 5 ppm</t>
  </si>
  <si>
    <t>Z11FMMA1T0IA0060</t>
  </si>
  <si>
    <t>MMA1 ISO-Tank IA 6 ppm</t>
  </si>
  <si>
    <t>Z11FMMA1T0IA0070</t>
  </si>
  <si>
    <t>MMA1 ISO-Tank IA 7 ppm</t>
  </si>
  <si>
    <t>Z11FMMA1T0IA0100</t>
  </si>
  <si>
    <t>MMA1 ISO-Tank IA 10 ppm</t>
  </si>
  <si>
    <t>Z11FMMA1T0IA0120</t>
  </si>
  <si>
    <t>MMA1 ISO-Tank IA 12 ppm</t>
  </si>
  <si>
    <t>Z11FMMA1T0IA0130</t>
  </si>
  <si>
    <t>MMA1 ISO-Tank IA 13 ppm</t>
  </si>
  <si>
    <t>Z11FMMA1T0IA0150</t>
  </si>
  <si>
    <t>MMA1 ISO-Tank IA 15 ppm</t>
  </si>
  <si>
    <t>Z11FMMA1T0IA0200</t>
  </si>
  <si>
    <t>MMA1 ISO-Tank IA 20 ppm</t>
  </si>
  <si>
    <t>Z11FMMA1T0IA0300</t>
  </si>
  <si>
    <t>MMA1 ISO-Tank IA 30 ppm</t>
  </si>
  <si>
    <t>Z11FMMA1T0IA0500</t>
  </si>
  <si>
    <t>MMA1 ISO-Tank IA 50 ppm</t>
  </si>
  <si>
    <t>Z11FMMA1T0HQ0250</t>
  </si>
  <si>
    <t>MMA1 ISO-Tank HQ 25 ppm</t>
  </si>
  <si>
    <t>Z11FMMA2B0MEHQ0150</t>
  </si>
  <si>
    <t>MMA2 Bulk MEHQ 15 ppm</t>
  </si>
  <si>
    <t>Z11FMMA2B0IA0050</t>
  </si>
  <si>
    <t>MMA2 Bulk IA 5 ppm</t>
  </si>
  <si>
    <t>Z11FMMA2B0IA0060</t>
  </si>
  <si>
    <t>MMA2 Bulk IA 6 ppm</t>
  </si>
  <si>
    <t>Z11FMMA2B0IA0070</t>
  </si>
  <si>
    <t>MMA2 Bulk IA 7 ppm</t>
  </si>
  <si>
    <t>Z11FMMA2B0IA0080</t>
  </si>
  <si>
    <t>MMA2 Bulk IA 8 ppm</t>
  </si>
  <si>
    <t>Z11FMMA2B0IA0100</t>
  </si>
  <si>
    <t>MMA2 Bulk IA 10 ppm</t>
  </si>
  <si>
    <t>Z11FMMA2B0IA0120</t>
  </si>
  <si>
    <t>MMA2 Bulk IA 12 ppm</t>
  </si>
  <si>
    <t>Z11FMMA2B0IA0130</t>
  </si>
  <si>
    <t>MMA2 Bulk IA 13 ppm</t>
  </si>
  <si>
    <t>Z11FMMA2B0IA0150</t>
  </si>
  <si>
    <t>MMA2 Bulk IA 15 ppm</t>
  </si>
  <si>
    <t>Z11FMMA2B0IA0200</t>
  </si>
  <si>
    <t>MMA2 Bulk IA 20 ppm</t>
  </si>
  <si>
    <t>Z11FMMA2B0IA0500</t>
  </si>
  <si>
    <t>MMA2 Bulk IA 50 ppm</t>
  </si>
  <si>
    <t>Z11FMMA2DNIA0025</t>
  </si>
  <si>
    <t>MMA2 Drum Non-Zinc IA 2.5 ppm</t>
  </si>
  <si>
    <t>Z11FMMA2DNIA0250</t>
  </si>
  <si>
    <t>MMA2 Drum Non-Zinc IA 25 ppm</t>
  </si>
  <si>
    <t>Z11FMMA2DNIA0300</t>
  </si>
  <si>
    <t>MMA2 Drum Non-Zinc IA 30 ppm</t>
  </si>
  <si>
    <t>Z11FMMA2DNMEHQ0030</t>
  </si>
  <si>
    <t>MMA2 Drum Non-Zinc MEHQ 3 ppm</t>
  </si>
  <si>
    <t>Z11FMMA2DNMEHQ0100</t>
  </si>
  <si>
    <t>MMA2 Drum Non-Zinc MEHQ 10 ppm</t>
  </si>
  <si>
    <t>Z11FMMA2DNMEHQ0150</t>
  </si>
  <si>
    <t>MMA2 Drum Non-Zinc MEHQ 15 ppm</t>
  </si>
  <si>
    <t>Z11FMMA2DNMEHQ0200</t>
  </si>
  <si>
    <t>MMA2 Drum Non-Zinc MEHQ 20 ppm</t>
  </si>
  <si>
    <t>Z11FMMA2DNMEHQ0250</t>
  </si>
  <si>
    <t>MMA2 Drum Non-Zinc MEHQ 25 ppm</t>
  </si>
  <si>
    <t>Z11FMMA2DNMEHQ0350</t>
  </si>
  <si>
    <t>MMA2 Drum Non-Zinc MEHQ 35 ppm</t>
  </si>
  <si>
    <t>Z11FMMA2DNMEHQ0500</t>
  </si>
  <si>
    <t>MMA2 Drum Non-Zinc MEHQ 50 ppm</t>
  </si>
  <si>
    <t>Z11FMMA2DNMEHQ1000</t>
  </si>
  <si>
    <t>MMA2 Drum Non-Zinc MEHQ 100 ppm</t>
  </si>
  <si>
    <t>Z11FMMA2DNMEHQ2000</t>
  </si>
  <si>
    <t>MMA2 Drum Non-Zinc MEHQ 200 ppm</t>
  </si>
  <si>
    <t>Z11FMMA2DNIA0050</t>
  </si>
  <si>
    <t>MMA2 Drum Non-Zinc IA 5 ppm</t>
  </si>
  <si>
    <t>Z11FMMA2DNIA0100</t>
  </si>
  <si>
    <t>MMA2 Drum Non-Zinc IA 10 ppm</t>
  </si>
  <si>
    <t>Z11FMMA2DNIA0120</t>
  </si>
  <si>
    <t>MMA2 Drum Non-Zinc IA 12 ppm</t>
  </si>
  <si>
    <t>Z11FMMA2DNIA0150</t>
  </si>
  <si>
    <t>MMA2 Drum Non-Zinc IA 15 ppm</t>
  </si>
  <si>
    <t>Z11FMMA2DNIA0200</t>
  </si>
  <si>
    <t>MMA2 Drum Non-Zinc IA 20 ppm</t>
  </si>
  <si>
    <t>Z11FMMA2DNIA0450</t>
  </si>
  <si>
    <t>MMA2 Drum Non-Zinc IA 45 ppm</t>
  </si>
  <si>
    <t>Z11FMMA2DNIA0500</t>
  </si>
  <si>
    <t>MMA2 Drum Non-Zinc IA 50 ppm</t>
  </si>
  <si>
    <t>Z11FMMA2DNIA1000</t>
  </si>
  <si>
    <t>MMA2 Drum Non-Zinc IA 100 ppm</t>
  </si>
  <si>
    <t>Z11FMMA2DNHQ0300</t>
  </si>
  <si>
    <t>MMA2 Drum Non-Zinc HQ 30 ppm</t>
  </si>
  <si>
    <t>Z11FMMA2DNHQ0500</t>
  </si>
  <si>
    <t>MMA2 Drum Non-Zinc HQ 50 ppm</t>
  </si>
  <si>
    <t>Z11FMMA2LSMEHQ0150</t>
  </si>
  <si>
    <t>MMA2 Lorry-Semi MEHQ 15 ppm</t>
  </si>
  <si>
    <t>Z11FMMA2LSMEHQ0200</t>
  </si>
  <si>
    <t>MMA2 Lorry-Semi MEHQ 20 ppm</t>
  </si>
  <si>
    <t>Z11FMMA2LSMEHQ0400</t>
  </si>
  <si>
    <t>MMA2 Lorry-Semi MEHQ 40 ppm</t>
  </si>
  <si>
    <t>Z11FMMA2LSMEHQ0500</t>
  </si>
  <si>
    <t>MMA2 Lorry-Semi MEHQ 50 ppm</t>
  </si>
  <si>
    <t>Z11FMMA2LSMEHQ1000</t>
  </si>
  <si>
    <t>MMA2 Lorry-Semi MEHQ 100 ppm</t>
  </si>
  <si>
    <t>Z11FMMA2LSIA0050</t>
  </si>
  <si>
    <t>MMA2 Lorry-Semi IA 5 ppm</t>
  </si>
  <si>
    <t>Z11FMMA2LSIA0060</t>
  </si>
  <si>
    <t>MMA2 Lorry-Semi IA 6 ppm</t>
  </si>
  <si>
    <t>Z11FMMA2LSIA0100</t>
  </si>
  <si>
    <t>MMA2 Lorry-Semi IA 10 ppm</t>
  </si>
  <si>
    <t>Z11FMMA2LSIA0120</t>
  </si>
  <si>
    <t>MMA2 Lorry-Semi IA 12 ppm</t>
  </si>
  <si>
    <t>Z11FMMA2LSIA0130</t>
  </si>
  <si>
    <t>MMA2 Lorry-Semi IA 13 ppm</t>
  </si>
  <si>
    <t>Z11FMMA2LSIA0150</t>
  </si>
  <si>
    <t>MMA2 Lorry-Semi IA 15 ppm</t>
  </si>
  <si>
    <t>Z11FMMA2LSIA0160</t>
  </si>
  <si>
    <t>MMA2 Lorry-Semi IA 16 ppm</t>
  </si>
  <si>
    <t>Z11FMMA2LSIA0180</t>
  </si>
  <si>
    <t>MMA2 Lorry-Semi IA 18 ppm</t>
  </si>
  <si>
    <t>Z11FMMA2LSIA0200</t>
  </si>
  <si>
    <t>MMA2 Lorry-Semi IA 20 ppm</t>
  </si>
  <si>
    <t>Z11FMMA2LSIA0250</t>
  </si>
  <si>
    <t>MMA2 Lorry-Semi IA 25 ppm</t>
  </si>
  <si>
    <t>Z11FMMA2LSIA0300</t>
  </si>
  <si>
    <t>MMA2 Lorry-Semi IA 30 ppm</t>
  </si>
  <si>
    <t>Z11FMMA2LSIA0500</t>
  </si>
  <si>
    <t>MMA2 Lorry-Semi IA 50 ppm</t>
  </si>
  <si>
    <t>Z11FMMA2LSIA1000</t>
  </si>
  <si>
    <t>MMA2 Lorry-Semi IA 100 ppm</t>
  </si>
  <si>
    <t>Z11FMMA2LSHQ0500</t>
  </si>
  <si>
    <t>MMA2 Lorry-Semi HQ 50 ppm</t>
  </si>
  <si>
    <t>Z11FMMA2LTMEHQ1000</t>
  </si>
  <si>
    <t>MMA2 Lorry-Tank MEHQ 100 ppm</t>
  </si>
  <si>
    <t>Z11FMMA2LTIA0025</t>
  </si>
  <si>
    <t>MMA2 Lorry-Tank IA 2.5 ppm</t>
  </si>
  <si>
    <t>Z11FMMA2LTIA0070</t>
  </si>
  <si>
    <t>MMA2 Lorry-Tank IA 7 ppm</t>
  </si>
  <si>
    <t>Z11FMMA2LTIA0100</t>
  </si>
  <si>
    <t>MMA2 Lorry-Tank IA 10 ppm</t>
  </si>
  <si>
    <t>Z11FMMA2LTIA0150</t>
  </si>
  <si>
    <t>MMA2 Lorry-Tank IA 15 ppm</t>
  </si>
  <si>
    <t>Z11FMMA2LTIA0160</t>
  </si>
  <si>
    <t>MMA2 Lorry-Tank IA 16 ppm</t>
  </si>
  <si>
    <t>Z11FMMA2LTIA0180</t>
  </si>
  <si>
    <t>MMA2 Lorry-Tank IA 18 ppm</t>
  </si>
  <si>
    <t>Z11FMMA2LTIA0200</t>
  </si>
  <si>
    <t>MMA2 Lorry-Tank IA 20 ppm</t>
  </si>
  <si>
    <t>Z11FMMA2LTIA0300</t>
  </si>
  <si>
    <t>MMA2 Lorry-Tank IA 30 ppm</t>
  </si>
  <si>
    <t>Z11FMMA2LTIA0500</t>
  </si>
  <si>
    <t>MMA2 Lorry-Tank IA 50 ppm</t>
  </si>
  <si>
    <t>Z11FMMA2T0MEHQ0150</t>
  </si>
  <si>
    <t>MMA2 ISO-Tank MEHQ 15 ppm</t>
  </si>
  <si>
    <t>Z11FMMA2T0MEHQ0250</t>
  </si>
  <si>
    <t>MMA2 ISO-Tank MEHQ 25 ppm</t>
  </si>
  <si>
    <t>Z11FMMA2T0MEHQ0400</t>
  </si>
  <si>
    <t>MMA2 ISO-Tank MEHQ 40 ppm</t>
  </si>
  <si>
    <t>Z11FMMA2T0MEHQ1000</t>
  </si>
  <si>
    <t>MMA2 ISO-Tank MEHQ 100 ppm</t>
  </si>
  <si>
    <t>Z11FMMA2T0IA0050</t>
  </si>
  <si>
    <t>MMA2 ISO-Tank IA 5 ppm</t>
  </si>
  <si>
    <t>Z11FMMA2T0IA0060</t>
  </si>
  <si>
    <t>MMA2 ISO-Tank IA 6 ppm</t>
  </si>
  <si>
    <t>Z11FMMA2T0IA0070</t>
  </si>
  <si>
    <t>MMA2 ISO-Tank IA 7 ppm</t>
  </si>
  <si>
    <t>Z11FMMA2T0IA0100</t>
  </si>
  <si>
    <t>MMA2 ISO-Tank IA 10 ppm</t>
  </si>
  <si>
    <t>Z11FMMA2T0IA0120</t>
  </si>
  <si>
    <t>MMA2 ISO-Tank IA 12 ppm</t>
  </si>
  <si>
    <t>Z11FMMA2T0IA0130</t>
  </si>
  <si>
    <t>MMA2 ISO-Tank IA 13 ppm</t>
  </si>
  <si>
    <t>Z11FMMA2T0IA0150</t>
  </si>
  <si>
    <t>MMA2 ISO-Tank IA 15 ppm</t>
  </si>
  <si>
    <t>Z11FMMA2T0IA0170</t>
  </si>
  <si>
    <t>MMA2 ISO-Tank IA 17 ppm</t>
  </si>
  <si>
    <t>Z11FMMA2T0IA0200</t>
  </si>
  <si>
    <t>MMA2 ISO-Tank IA 20 ppm</t>
  </si>
  <si>
    <t>Z11FMMA2T0IA0230</t>
  </si>
  <si>
    <t>MMA2 ISO-Tank IA 23 ppm</t>
  </si>
  <si>
    <t>Z11FMMA2T0IA0300</t>
  </si>
  <si>
    <t>MMA2 ISO-Tank IA 30 ppm</t>
  </si>
  <si>
    <t>Z11FMMA2T0IA0450</t>
  </si>
  <si>
    <t>MMA2 ISO-Tank IA 45 ppm</t>
  </si>
  <si>
    <t>Z11FMMA2T0IA0500</t>
  </si>
  <si>
    <t>MMA2 ISO-Tank IA 50 ppm</t>
  </si>
  <si>
    <t>Z11FMMA2T0HQ0250</t>
  </si>
  <si>
    <t>MMA2 ISO-Tank HQ 25 ppm</t>
  </si>
  <si>
    <t>Z11FIBMA1DNMEHQ0100</t>
  </si>
  <si>
    <t>IBMA1 Drum Non-Zinc MEHQ 10 ppm</t>
  </si>
  <si>
    <t>Z11FIBMA1DNMEHQ0170</t>
  </si>
  <si>
    <t>IBMA1 Drum Non-Zinc MEHQ 17 ppm</t>
  </si>
  <si>
    <t>Z11FIBMA1DNMEHQ0250</t>
  </si>
  <si>
    <t>IBMA1 Drum Non-Zinc MEHQ 25 ppm</t>
  </si>
  <si>
    <t>Z11FIBMA1DNMEHQ0280</t>
  </si>
  <si>
    <t>IBMA1 Drum Non-Zinc MEHQ 28 ppm</t>
  </si>
  <si>
    <t>Z11FIBMA1DNMEHQ0500</t>
  </si>
  <si>
    <t>IBMA1 Drum Non-Zinc MEHQ 50 ppm</t>
  </si>
  <si>
    <t>Z11FIBMA1DNMEHQ1000</t>
  </si>
  <si>
    <t>IBMA1 Drum Non-Zinc MEHQ 100 ppm</t>
  </si>
  <si>
    <t>Z11FIBMA1DNIA0050</t>
  </si>
  <si>
    <t>IBMA1 Drum Non-Zinc IA 5 ppm</t>
  </si>
  <si>
    <t>Z11FIBMA1DNIA0150</t>
  </si>
  <si>
    <t>IBMA1 Drum Non-Zinc IA 15 ppm</t>
  </si>
  <si>
    <t>Z11FIBMA1I0MEHQ0500</t>
  </si>
  <si>
    <t>IBMA1 IBC MEHQ 50 ppm</t>
  </si>
  <si>
    <t>Z11FIBMA1I0MEHQ1000</t>
  </si>
  <si>
    <t>IBMA1 IBC MEHQ 100 ppm</t>
  </si>
  <si>
    <t>Z11FIBMA1LTMEHQ0250</t>
  </si>
  <si>
    <t>IBMA1 Lorry-Tank MEHQ 25 ppm</t>
  </si>
  <si>
    <t>Z11FIBMA1LTMEHQ1000</t>
  </si>
  <si>
    <t>IBMA1 Lorry-Tank MEHQ 100 ppm</t>
  </si>
  <si>
    <t>Z11FIBMA1T0MEHQ0100</t>
  </si>
  <si>
    <t>IBMA1 ISO-Tank MEHQ 10 ppm</t>
  </si>
  <si>
    <t>Z11FIBMA1T0MEHQ0170</t>
  </si>
  <si>
    <t>IBMA1 ISO-Tank MEHQ 17 ppm</t>
  </si>
  <si>
    <t>Z11FIBMA1T0MEHQ0200</t>
  </si>
  <si>
    <t>IBMA1 ISO-Tank MEHQ 20 ppm</t>
  </si>
  <si>
    <t>Z11FIBMA1T0MEHQ0250</t>
  </si>
  <si>
    <t>IBMA1 ISO-Tank MEHQ 25 ppm</t>
  </si>
  <si>
    <t>Z11FIBMA1T0MEHQ0500</t>
  </si>
  <si>
    <t>IBMA1 ISO-Tank MEHQ 50 ppm</t>
  </si>
  <si>
    <t>Z11FIBMA1T0MEHQ1000</t>
  </si>
  <si>
    <t>IBMA1 ISO-Tank MEHQ 100 ppm</t>
  </si>
  <si>
    <t>Z11FIBMA1T0IA0050</t>
  </si>
  <si>
    <t>IBMA1 ISO-Tank IA 5 ppm</t>
  </si>
  <si>
    <t>Z11FIBMA1T0IA0200</t>
  </si>
  <si>
    <t>IBMA1 ISO-Tank IA 20 ppm</t>
  </si>
  <si>
    <t>Z11FIBMA1T0IA1000</t>
  </si>
  <si>
    <t>IBMA1 ISO-Tank IA 100 ppm</t>
  </si>
  <si>
    <t>Z11FNMBA1DNMEHQ0100</t>
  </si>
  <si>
    <t>NMBA1 Drum Non-Zinc MEHQ 10 ppm</t>
  </si>
  <si>
    <t>Z11FNMBA1DNMEHQ0150</t>
  </si>
  <si>
    <t>NMBA1 Drum Non-Zinc MEHQ 15 ppm</t>
  </si>
  <si>
    <t>Z11FNMBA1DNMEHQ0170</t>
  </si>
  <si>
    <t>NMBA1 Drum Non-Zinc MEHQ 17 ppm</t>
  </si>
  <si>
    <t>Z11FNMBA1DNMEHQ0200</t>
  </si>
  <si>
    <t>NMBA1 Drum Non-Zinc MEHQ 20 ppm</t>
  </si>
  <si>
    <t>Z11FNMBA1DNMEHQ0250</t>
  </si>
  <si>
    <t>NMBA1 Drum Non-Zinc MEHQ 25 ppm</t>
  </si>
  <si>
    <t>Z11FNMBA1DNMEHQ0500</t>
  </si>
  <si>
    <t>NMBA1 Drum Non-Zinc MEHQ 50 ppm</t>
  </si>
  <si>
    <t>Z11FNMBA1DNMEHQ1000</t>
  </si>
  <si>
    <t>NMBA1 Drum Non-Zinc MEHQ 100 ppm</t>
  </si>
  <si>
    <t>Z11FNMBA1DNIA0150</t>
  </si>
  <si>
    <t>NMBA1 Drum Non-Zinc IA 15 ppm</t>
  </si>
  <si>
    <t>Z11FNMBA1DNHQ1000</t>
  </si>
  <si>
    <t>NMBA1 Drum Non-Zinc HQ 100 ppm</t>
  </si>
  <si>
    <t>Z11FNMBA1I0MEHQ1000</t>
  </si>
  <si>
    <t>NMBA1 IBC MEHQ 100 ppm</t>
  </si>
  <si>
    <t>Z11FNMBA1LTMEHQ0250</t>
  </si>
  <si>
    <t>NMBA1 Lorry-Tank MEHQ 25 ppm</t>
  </si>
  <si>
    <t>Z11FNMBA1LTMEHQ1000</t>
  </si>
  <si>
    <t>NMBA1 Lorry-Tank MEHQ 100 ppm</t>
  </si>
  <si>
    <t>Z11FNMBA1LTIA0300</t>
  </si>
  <si>
    <t>NMBA1 Lorry-Tank IA 30 ppm</t>
  </si>
  <si>
    <t>Z11FNMBA1T0MEHQ0100</t>
  </si>
  <si>
    <t>NMBA1 ISO-Tank MEHQ 10 ppm</t>
  </si>
  <si>
    <t>Z11FNMBA1T0MEHQ0150</t>
  </si>
  <si>
    <t>NMBA1 ISO-Tank MEHQ 15 ppm</t>
  </si>
  <si>
    <t>Z11FNMBA1T0MEHQ0170</t>
  </si>
  <si>
    <t>NMBA1 ISO-Tank MEHQ 17 ppm</t>
  </si>
  <si>
    <t>Z11FNMBA1T0MEHQ0200</t>
  </si>
  <si>
    <t>NMBA1 ISO-Tank MEHQ 20 ppm</t>
  </si>
  <si>
    <t>Z11FNMBA1T0MEHQ0250</t>
  </si>
  <si>
    <t>NMBA1 ISO-Tank MEHQ 25 ppm</t>
  </si>
  <si>
    <t>Z11FNMBA1T0MEHQ0400</t>
  </si>
  <si>
    <t>NMBA1 ISO-Tank MEHQ 40 ppm</t>
  </si>
  <si>
    <t>Z11FNMBA1T0MEHQ0500</t>
  </si>
  <si>
    <t>NMBA1 ISO-Tank MEHQ 50 ppm</t>
  </si>
  <si>
    <t>Z11FNMBA1T0MEHQ1000</t>
  </si>
  <si>
    <t>NMBA1 ISO-Tank MEHQ 100 ppm</t>
  </si>
  <si>
    <t>Z11FNMBA1T0IA0050</t>
  </si>
  <si>
    <t>NMBA1 ISO-Tank IA 5 ppm</t>
  </si>
  <si>
    <t>Z11FMAA1DPMEHQ2000</t>
  </si>
  <si>
    <t>MAA1 Drum Plastic MEHQ 200 ppm</t>
  </si>
  <si>
    <t>Z11FMAA1DPMEHQ2500</t>
  </si>
  <si>
    <t>MAA1 Drum Plastic MEHQ 250 ppm</t>
  </si>
  <si>
    <t>Z11FMAA1LTMEHQ2500</t>
  </si>
  <si>
    <t>MAA1 Lorry-Tank MEHQ 250 ppm</t>
  </si>
  <si>
    <t>Z11FMAA1T0MEHQ0500</t>
  </si>
  <si>
    <t>MAA1 ISO-Tank MEHQ 50 ppm</t>
  </si>
  <si>
    <t>Z11FMAA1T0MEHQ2500</t>
  </si>
  <si>
    <t>MAA1 ISO-Tank MEHQ 250 ppm</t>
  </si>
  <si>
    <t>Z11FMAA2DPMEHQ2000</t>
  </si>
  <si>
    <t>MAA2 Drum Plastic MEHQ 200 ppm</t>
  </si>
  <si>
    <t>Z11FMAA2DPMEHQ2500</t>
  </si>
  <si>
    <t>MAA2 Drum Plastic MEHQ 250 ppm</t>
  </si>
  <si>
    <t>Z11FMAA2LTMEHQ2500</t>
  </si>
  <si>
    <t>MAA2 Lorry-Tank MEHQ 250 ppm</t>
  </si>
  <si>
    <t>Z11FMAA2T0MEHQ0500</t>
  </si>
  <si>
    <t>MAA2 ISO-Tank MEHQ 50 ppm</t>
  </si>
  <si>
    <t>Z11FMAA2T0MEHQ2500</t>
  </si>
  <si>
    <t>MAA2 ISO-Tank MEHQ 250 ppm</t>
  </si>
  <si>
    <t>Z11FNBMA2DNMEHQ0100</t>
  </si>
  <si>
    <t>NBMA2 Drum Non-Zinc MEHQ 10 ppm</t>
  </si>
  <si>
    <t>Z11FNBMA2DNMEHQ0250</t>
  </si>
  <si>
    <t>NBMA2 Drum Non-Zinc MEHQ 25 ppm</t>
  </si>
  <si>
    <t>Z11FNBMA2DNMEHQ0500</t>
  </si>
  <si>
    <t>NBMA2 Drum Non-Zinc MEHQ 50 ppm</t>
  </si>
  <si>
    <t>Z11FNBMA2DNMEHQ1000</t>
  </si>
  <si>
    <t>NBMA2 Drum Non-Zinc MEHQ 100 ppm</t>
  </si>
  <si>
    <t>Z11FNBMA2I0MEHQ1000</t>
  </si>
  <si>
    <t>NBMA2 IBC MEHQ 100 ppm</t>
  </si>
  <si>
    <t>Z11FNBMA2LTMEHQ0250</t>
  </si>
  <si>
    <t>NBMA2 Lorry-Tank MEHQ 25 ppm</t>
  </si>
  <si>
    <t>Z11FNBMA2LTMEHQ1000</t>
  </si>
  <si>
    <t>NBMA2 Lorry-Tank MEHQ 100 ppm</t>
  </si>
  <si>
    <t>Z11FNBMA2T0MEHQ0100</t>
  </si>
  <si>
    <t>NBMA2 ISO-Tank MEHQ 10 ppm</t>
  </si>
  <si>
    <t>Z11FNBMA2T0MEHQ0250</t>
  </si>
  <si>
    <t>NBMA2 ISO-Tank MEHQ 25 ppm</t>
  </si>
  <si>
    <t>Z11FNBMA2T0MEHQ0500</t>
  </si>
  <si>
    <t>NBMA2 ISO-Tank MEHQ 50 ppm</t>
  </si>
  <si>
    <t>Z11FNBMA2T0MEHQ1000</t>
  </si>
  <si>
    <t>NBMA2 ISO-Tank MEHQ 100 ppm</t>
  </si>
  <si>
    <t>Z11FIBMA2DNMEHQ0100</t>
  </si>
  <si>
    <t>IBMA2 Drum Non-Zinc MEHQ 10 ppm</t>
  </si>
  <si>
    <t>Z11FIBMA2DNMEHQ0170</t>
  </si>
  <si>
    <t>IBMA2 Drum Non-Zinc MEHQ 17 ppm</t>
  </si>
  <si>
    <t>Z11FIBMA2DNMEHQ0250</t>
  </si>
  <si>
    <t>IBMA2 Drum Non-Zinc MEHQ 25 ppm</t>
  </si>
  <si>
    <t>Z11FIBMA2DNMEHQ0280</t>
  </si>
  <si>
    <t>IBMA2 Drum Non-Zinc MEHQ 28 ppm</t>
  </si>
  <si>
    <t>Z11FIBMA2DNMEHQ0500</t>
  </si>
  <si>
    <t>IBMA2 Drum Non-Zinc MEHQ 50 ppm</t>
  </si>
  <si>
    <t>Z11FIBMA2DNMEHQ1000</t>
  </si>
  <si>
    <t>IBMA2 Drum Non-Zinc MEHQ 100 ppm</t>
  </si>
  <si>
    <t>Z11FIBMA2DNIA0050</t>
  </si>
  <si>
    <t>IBMA2 Drum Non-Zinc IA 5 ppm</t>
  </si>
  <si>
    <t>Z11FIBMA2DNIA0150</t>
  </si>
  <si>
    <t>IBMA2 Drum Non-Zinc IA 15 ppm</t>
  </si>
  <si>
    <t>Z11FIBMA2I0MEHQ0500</t>
  </si>
  <si>
    <t>IBMA2 IBC MEHQ 50 ppm</t>
  </si>
  <si>
    <t>Z11FIBMA2I0MEHQ1000</t>
  </si>
  <si>
    <t>IBMA2 IBC MEHQ 100 ppm</t>
  </si>
  <si>
    <t>Z11FIBMA2LTMEHQ0250</t>
  </si>
  <si>
    <t>IBMA2 Lorry-Tank MEHQ 25 ppm</t>
  </si>
  <si>
    <t>Z11FIBMA2LTMEHQ1000</t>
  </si>
  <si>
    <t>IBMA2 Lorry-Tank MEHQ 100 ppm</t>
  </si>
  <si>
    <t>Z11FIBMA2T0MEHQ0100</t>
  </si>
  <si>
    <t>IBMA2 ISO-Tank MEHQ 10 ppm</t>
  </si>
  <si>
    <t>Z11FIBMA2T0MEHQ0170</t>
  </si>
  <si>
    <t>IBMA2 ISO-Tank MEHQ 17 ppm</t>
  </si>
  <si>
    <t>Z11FIBMA2T0MEHQ0200</t>
  </si>
  <si>
    <t>IBMA2 ISO-Tank MEHQ 20 ppm</t>
  </si>
  <si>
    <t>Z11FIBMA2T0MEHQ0250</t>
  </si>
  <si>
    <t>IBMA2 ISO-Tank MEHQ 25 ppm</t>
  </si>
  <si>
    <t>Z11FIBMA2T0MEHQ0500</t>
  </si>
  <si>
    <t>IBMA2 ISO-Tank MEHQ 50 ppm</t>
  </si>
  <si>
    <t>Z11FIBMA2T0MEHQ1000</t>
  </si>
  <si>
    <t>IBMA2 ISO-Tank MEHQ 100 ppm</t>
  </si>
  <si>
    <t>Z11FIBMA2T0IA0050</t>
  </si>
  <si>
    <t>IBMA2 ISO-Tank IA 5 ppm</t>
  </si>
  <si>
    <t>Z11FIBMA2T0IA0200</t>
  </si>
  <si>
    <t>IBMA2 ISO-Tank IA 20 ppm</t>
  </si>
  <si>
    <t>Z11FIBMA2T0IA1000</t>
  </si>
  <si>
    <t>IBMA2 ISO-Tank IA 100 ppm</t>
  </si>
  <si>
    <t>Copy Value</t>
  </si>
  <si>
    <t>Power</t>
  </si>
  <si>
    <t>Steam High Pressure</t>
  </si>
  <si>
    <t>Steam Medium Pressure</t>
  </si>
  <si>
    <t>Demineralized Water</t>
  </si>
  <si>
    <t>Treated Water</t>
  </si>
  <si>
    <t>Nitrogen</t>
  </si>
  <si>
    <t>UT</t>
  </si>
  <si>
    <t>TBA2</t>
  </si>
  <si>
    <t>IBMA</t>
  </si>
  <si>
    <t>BMA1</t>
  </si>
  <si>
    <t>BMA2</t>
  </si>
  <si>
    <t>B900TBA1</t>
  </si>
  <si>
    <t>B900TBA2</t>
  </si>
  <si>
    <t>B900TBA3</t>
  </si>
  <si>
    <t>B900MMA1</t>
  </si>
  <si>
    <t>B900MMA2</t>
  </si>
  <si>
    <t>B900MAA1</t>
  </si>
  <si>
    <t>B900MAA2</t>
  </si>
  <si>
    <t>B900IBMA</t>
  </si>
  <si>
    <t>B900BMA1</t>
  </si>
  <si>
    <t>B900BMA2</t>
  </si>
  <si>
    <t>B911RC4Raff1</t>
  </si>
  <si>
    <t>B911RC4MixedC4</t>
  </si>
  <si>
    <t>B911RC4HIB</t>
  </si>
  <si>
    <t>P1UTL1</t>
  </si>
  <si>
    <t>Standard Value UOM</t>
  </si>
  <si>
    <t>Stanadard Value Key</t>
  </si>
  <si>
    <t>SV1</t>
  </si>
  <si>
    <t>SV2</t>
  </si>
  <si>
    <t>SV3</t>
  </si>
  <si>
    <t>SV4</t>
  </si>
  <si>
    <t>SV5</t>
  </si>
  <si>
    <t>SV6</t>
  </si>
  <si>
    <t>01Routing Group</t>
  </si>
  <si>
    <t>01Group Counter</t>
  </si>
  <si>
    <t>01Production Version</t>
  </si>
  <si>
    <t>01Work Center</t>
  </si>
  <si>
    <t>01Operation</t>
  </si>
  <si>
    <t>P1UTL2</t>
  </si>
  <si>
    <t>P2UTL1</t>
  </si>
  <si>
    <t>P1UTL3</t>
  </si>
  <si>
    <t>P1UTL4</t>
  </si>
  <si>
    <t>P1UTL5</t>
  </si>
  <si>
    <t>P2UTL2</t>
  </si>
  <si>
    <t>P2UTL3</t>
  </si>
  <si>
    <t>P2UTL4</t>
  </si>
  <si>
    <t>P2UTL5</t>
  </si>
  <si>
    <t>Activity</t>
  </si>
  <si>
    <t>170010</t>
  </si>
  <si>
    <t>170030</t>
  </si>
  <si>
    <t>170040</t>
  </si>
  <si>
    <t>110040</t>
  </si>
  <si>
    <t>170050</t>
  </si>
  <si>
    <t>170090</t>
  </si>
  <si>
    <t>ActivityNo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</si>
</sst>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.000"/>
    <numFmt numFmtId="165" formatCode="###0"/>
    <numFmt numFmtId="166" formatCode="0.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trike/>
      <sz val="9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0" fillId="4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 applyBorder="1"/>
    <xf numFmtId="49" fontId="0" fillId="4" borderId="0" xfId="0" applyNumberFormat="1" applyFill="1" applyBorder="1"/>
    <xf numFmtId="0" fontId="0" fillId="3" borderId="0" xfId="0" applyFill="1"/>
    <xf numFmtId="164" fontId="0" fillId="0" borderId="0" xfId="0" applyNumberFormat="1"/>
    <xf numFmtId="164" fontId="0" fillId="0" borderId="0" xfId="0" applyNumberFormat="1" applyFill="1"/>
    <xf numFmtId="164" fontId="0" fillId="3" borderId="0" xfId="0" applyNumberFormat="1" applyFill="1" applyBorder="1"/>
    <xf numFmtId="0" fontId="1" fillId="0" borderId="0" xfId="0" applyFont="1"/>
    <xf numFmtId="0" fontId="0" fillId="0" borderId="0" xfId="0" quotePrefix="1"/>
    <xf numFmtId="0" fontId="0" fillId="5" borderId="1" xfId="0" applyFill="1" applyBorder="1"/>
    <xf numFmtId="165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/>
    <xf numFmtId="164" fontId="0" fillId="0" borderId="0" xfId="0" applyNumberFormat="1" applyAlignment="1">
      <alignment wrapText="1"/>
    </xf>
    <xf numFmtId="0" fontId="0" fillId="6" borderId="1" xfId="0" applyFill="1" applyBorder="1"/>
    <xf numFmtId="164" fontId="0" fillId="0" borderId="0" xfId="0" quotePrefix="1" applyNumberFormat="1" applyAlignment="1">
      <alignment wrapText="1"/>
    </xf>
    <xf numFmtId="166" fontId="0" fillId="0" borderId="0" xfId="0" applyNumberFormat="1"/>
    <xf numFmtId="164" fontId="0" fillId="0" borderId="0" xfId="0" quotePrefix="1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quotePrefix="1" applyFill="1"/>
    <xf numFmtId="0" fontId="2" fillId="0" borderId="0" xfId="0" applyFont="1"/>
    <xf numFmtId="164" fontId="0" fillId="0" borderId="0" xfId="0" applyNumberFormat="1" applyFill="1" applyBorder="1" applyAlignment="1">
      <alignment wrapText="1"/>
    </xf>
    <xf numFmtId="0" fontId="2" fillId="0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0" borderId="0" xfId="0" quotePrefix="1" applyFont="1"/>
    <xf numFmtId="0" fontId="0" fillId="11" borderId="0" xfId="0" applyFill="1"/>
    <xf numFmtId="0" fontId="2" fillId="11" borderId="0" xfId="0" applyFont="1" applyFill="1"/>
    <xf numFmtId="0" fontId="2" fillId="12" borderId="0" xfId="0" applyFont="1" applyFill="1"/>
    <xf numFmtId="0" fontId="0" fillId="12" borderId="0" xfId="0" applyFill="1"/>
    <xf numFmtId="0" fontId="0" fillId="12" borderId="0" xfId="0" quotePrefix="1" applyFill="1"/>
    <xf numFmtId="0" fontId="3" fillId="12" borderId="0" xfId="0" applyFont="1" applyFill="1"/>
    <xf numFmtId="0" fontId="2" fillId="12" borderId="0" xfId="0" quotePrefix="1" applyFont="1" applyFill="1"/>
    <xf numFmtId="167" fontId="0" fillId="0" borderId="0" xfId="0" applyNumberFormat="1"/>
    <xf numFmtId="0" fontId="4" fillId="10" borderId="0" xfId="0" applyFont="1" applyFill="1"/>
    <xf numFmtId="166" fontId="0" fillId="0" borderId="0" xfId="0" applyNumberFormat="1" applyAlignment="1">
      <alignment horizontal="center"/>
    </xf>
    <xf numFmtId="0" fontId="5" fillId="0" borderId="0" xfId="0" applyFont="1"/>
    <xf numFmtId="0" fontId="0" fillId="10" borderId="0" xfId="0" applyFill="1"/>
    <xf numFmtId="0" fontId="0" fillId="2" borderId="0" xfId="0" applyFill="1"/>
    <xf numFmtId="0" fontId="6" fillId="12" borderId="0" xfId="0" applyFont="1" applyFill="1"/>
    <xf numFmtId="165" fontId="0" fillId="0" borderId="0" xfId="0" applyNumberFormat="1"/>
    <xf numFmtId="0" fontId="0" fillId="2" borderId="0" xfId="0" quotePrefix="1" applyFill="1"/>
    <xf numFmtId="164" fontId="0" fillId="3" borderId="0" xfId="0" applyNumberForma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M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-Level"/>
      <sheetName val="Pkg-Level"/>
      <sheetName val="RTM"/>
      <sheetName val="BOM"/>
    </sheetNames>
    <sheetDataSet>
      <sheetData sheetId="0" refreshError="1"/>
      <sheetData sheetId="1" refreshError="1"/>
      <sheetData sheetId="2" refreshError="1">
        <row r="1">
          <cell r="A1" t="str">
            <v>Plant</v>
          </cell>
          <cell r="B1" t="str">
            <v>MaterialCode</v>
          </cell>
          <cell r="C1" t="str">
            <v>Description</v>
          </cell>
        </row>
        <row r="2">
          <cell r="B2" t="str">
            <v>B910PK004</v>
          </cell>
          <cell r="C2" t="str">
            <v>Test</v>
          </cell>
        </row>
        <row r="3">
          <cell r="B3" t="str">
            <v>B910PK005</v>
          </cell>
          <cell r="C3" t="str">
            <v>Test</v>
          </cell>
        </row>
        <row r="4">
          <cell r="B4" t="str">
            <v>B910PK006</v>
          </cell>
          <cell r="C4" t="str">
            <v>Test</v>
          </cell>
        </row>
        <row r="5">
          <cell r="B5" t="str">
            <v>B910RM001</v>
          </cell>
          <cell r="C5" t="str">
            <v>Test</v>
          </cell>
        </row>
        <row r="6">
          <cell r="B6" t="str">
            <v>B910RM001FUJI</v>
          </cell>
          <cell r="C6" t="str">
            <v>Test</v>
          </cell>
        </row>
        <row r="7">
          <cell r="B7" t="str">
            <v>B910RM001M</v>
          </cell>
          <cell r="C7" t="str">
            <v>Test</v>
          </cell>
        </row>
        <row r="8">
          <cell r="B8" t="str">
            <v>B910RM002</v>
          </cell>
          <cell r="C8" t="str">
            <v>Test</v>
          </cell>
        </row>
        <row r="9">
          <cell r="B9" t="str">
            <v>B910RM002M</v>
          </cell>
          <cell r="C9" t="str">
            <v>Test</v>
          </cell>
        </row>
        <row r="10">
          <cell r="B10" t="str">
            <v>B910RM003</v>
          </cell>
          <cell r="C10" t="str">
            <v>Test</v>
          </cell>
        </row>
        <row r="11">
          <cell r="B11" t="str">
            <v>B910RM003M</v>
          </cell>
          <cell r="C11" t="str">
            <v>Test</v>
          </cell>
        </row>
        <row r="12">
          <cell r="B12" t="str">
            <v>B910RM004M</v>
          </cell>
          <cell r="C12" t="str">
            <v>Test</v>
          </cell>
        </row>
        <row r="13">
          <cell r="B13" t="str">
            <v>B910RM005</v>
          </cell>
          <cell r="C13" t="str">
            <v>Test</v>
          </cell>
        </row>
        <row r="14">
          <cell r="B14" t="str">
            <v>B910RM005X</v>
          </cell>
          <cell r="C14" t="str">
            <v>Test</v>
          </cell>
        </row>
        <row r="15">
          <cell r="B15" t="str">
            <v>B910RM006M</v>
          </cell>
          <cell r="C15" t="str">
            <v>Test</v>
          </cell>
        </row>
        <row r="16">
          <cell r="B16" t="str">
            <v>B910RM097</v>
          </cell>
          <cell r="C16" t="str">
            <v>Test</v>
          </cell>
        </row>
        <row r="17">
          <cell r="B17" t="str">
            <v>B910RM097X</v>
          </cell>
          <cell r="C17" t="str">
            <v>Test</v>
          </cell>
        </row>
        <row r="18">
          <cell r="B18" t="str">
            <v>B910RM098</v>
          </cell>
          <cell r="C18" t="str">
            <v>Test</v>
          </cell>
        </row>
        <row r="19">
          <cell r="B19" t="str">
            <v>B910RM098X</v>
          </cell>
          <cell r="C19" t="str">
            <v>Test</v>
          </cell>
        </row>
        <row r="20">
          <cell r="B20" t="str">
            <v>B910RM099</v>
          </cell>
          <cell r="C20" t="str">
            <v>Test</v>
          </cell>
        </row>
        <row r="21">
          <cell r="B21" t="str">
            <v>B910RM100</v>
          </cell>
          <cell r="C21" t="str">
            <v>Test</v>
          </cell>
        </row>
        <row r="22">
          <cell r="B22" t="str">
            <v>B910RMT001</v>
          </cell>
          <cell r="C22" t="str">
            <v>Test</v>
          </cell>
        </row>
        <row r="23">
          <cell r="B23" t="str">
            <v>B910RMT002</v>
          </cell>
          <cell r="C23" t="str">
            <v>Test</v>
          </cell>
        </row>
        <row r="24">
          <cell r="B24" t="str">
            <v>B910RMT003</v>
          </cell>
          <cell r="C24" t="str">
            <v>Test</v>
          </cell>
        </row>
        <row r="25">
          <cell r="B25" t="str">
            <v>B910RMT004</v>
          </cell>
          <cell r="C25" t="str">
            <v>Test</v>
          </cell>
        </row>
        <row r="26">
          <cell r="B26" t="str">
            <v>B910RMT005</v>
          </cell>
          <cell r="C26" t="str">
            <v>Test</v>
          </cell>
        </row>
        <row r="27">
          <cell r="B27" t="str">
            <v>B910RMT006</v>
          </cell>
          <cell r="C27" t="str">
            <v>Test</v>
          </cell>
        </row>
        <row r="28">
          <cell r="B28" t="str">
            <v>B910RMT007</v>
          </cell>
          <cell r="C28" t="str">
            <v>Test</v>
          </cell>
        </row>
        <row r="29">
          <cell r="B29" t="str">
            <v>B910RMT008</v>
          </cell>
          <cell r="C29" t="str">
            <v>Test</v>
          </cell>
        </row>
        <row r="30">
          <cell r="B30" t="str">
            <v>B910RMT009</v>
          </cell>
          <cell r="C30" t="str">
            <v>Test</v>
          </cell>
        </row>
        <row r="31">
          <cell r="B31" t="str">
            <v>B910RMT010</v>
          </cell>
          <cell r="C31" t="str">
            <v>Test</v>
          </cell>
        </row>
        <row r="32">
          <cell r="B32" t="str">
            <v>B910RMT011</v>
          </cell>
          <cell r="C32" t="str">
            <v>Test</v>
          </cell>
        </row>
        <row r="33">
          <cell r="B33" t="str">
            <v>B910RMT012</v>
          </cell>
          <cell r="C33" t="str">
            <v>Test</v>
          </cell>
        </row>
        <row r="34">
          <cell r="B34" t="str">
            <v>B910RMTX01</v>
          </cell>
          <cell r="C34" t="str">
            <v>Test</v>
          </cell>
        </row>
        <row r="35">
          <cell r="B35" t="str">
            <v>B910RMTX02</v>
          </cell>
          <cell r="C35" t="str">
            <v>Test</v>
          </cell>
        </row>
        <row r="36">
          <cell r="B36" t="str">
            <v>B910RMTX03</v>
          </cell>
          <cell r="C36" t="str">
            <v>Test</v>
          </cell>
        </row>
        <row r="37">
          <cell r="B37" t="str">
            <v>B910RMTX04</v>
          </cell>
          <cell r="C37" t="str">
            <v>Test</v>
          </cell>
        </row>
        <row r="38">
          <cell r="B38" t="str">
            <v>B910RMTX05</v>
          </cell>
          <cell r="C38" t="str">
            <v>Test</v>
          </cell>
        </row>
        <row r="39">
          <cell r="B39" t="str">
            <v>B910RMTX06</v>
          </cell>
          <cell r="C39" t="str">
            <v>Test</v>
          </cell>
        </row>
        <row r="40">
          <cell r="B40" t="str">
            <v>B910RMTX07</v>
          </cell>
          <cell r="C40" t="str">
            <v>Test</v>
          </cell>
        </row>
        <row r="41">
          <cell r="B41" t="str">
            <v>B910RMTX08</v>
          </cell>
          <cell r="C41" t="str">
            <v>Test</v>
          </cell>
        </row>
        <row r="42">
          <cell r="B42" t="str">
            <v>B910RMTX09</v>
          </cell>
          <cell r="C42" t="str">
            <v>Test</v>
          </cell>
        </row>
        <row r="43">
          <cell r="B43" t="str">
            <v>B910RMTX10</v>
          </cell>
          <cell r="C43" t="str">
            <v>Test</v>
          </cell>
        </row>
        <row r="44">
          <cell r="B44" t="str">
            <v>B910RMTX11</v>
          </cell>
          <cell r="C44" t="str">
            <v>Test</v>
          </cell>
        </row>
        <row r="45">
          <cell r="B45" t="str">
            <v>B910RMTX12</v>
          </cell>
          <cell r="C45" t="str">
            <v>Test</v>
          </cell>
        </row>
        <row r="46">
          <cell r="B46" t="str">
            <v>B921SMT001</v>
          </cell>
          <cell r="C46" t="str">
            <v>Test</v>
          </cell>
        </row>
        <row r="47">
          <cell r="B47" t="str">
            <v>B921SMT002</v>
          </cell>
          <cell r="C47" t="str">
            <v>Test</v>
          </cell>
        </row>
        <row r="48">
          <cell r="B48" t="str">
            <v>B921SMT003</v>
          </cell>
          <cell r="C48" t="str">
            <v>Test</v>
          </cell>
        </row>
        <row r="49">
          <cell r="B49" t="str">
            <v>B921SMT004</v>
          </cell>
          <cell r="C49" t="str">
            <v>Test</v>
          </cell>
        </row>
        <row r="50">
          <cell r="B50" t="str">
            <v>B921SMT005</v>
          </cell>
          <cell r="C50" t="str">
            <v>Test</v>
          </cell>
        </row>
        <row r="51">
          <cell r="B51" t="str">
            <v>B921SMT006</v>
          </cell>
          <cell r="C51" t="str">
            <v>Test</v>
          </cell>
        </row>
        <row r="52">
          <cell r="B52" t="str">
            <v>B921SMT007</v>
          </cell>
          <cell r="C52" t="str">
            <v>Test</v>
          </cell>
        </row>
        <row r="53">
          <cell r="B53" t="str">
            <v>B921SMT008</v>
          </cell>
          <cell r="C53" t="str">
            <v>Test</v>
          </cell>
        </row>
        <row r="54">
          <cell r="B54" t="str">
            <v>B921SMT009</v>
          </cell>
          <cell r="C54" t="str">
            <v>Test</v>
          </cell>
        </row>
        <row r="55">
          <cell r="B55" t="str">
            <v>B921SMT010</v>
          </cell>
          <cell r="C55" t="str">
            <v>Test</v>
          </cell>
        </row>
        <row r="56">
          <cell r="B56" t="str">
            <v>B921SMT011</v>
          </cell>
          <cell r="C56" t="str">
            <v>Test</v>
          </cell>
        </row>
        <row r="57">
          <cell r="B57" t="str">
            <v>B921SMTX01</v>
          </cell>
          <cell r="C57" t="str">
            <v>Test</v>
          </cell>
        </row>
        <row r="58">
          <cell r="B58" t="str">
            <v>B921SMTX02</v>
          </cell>
          <cell r="C58" t="str">
            <v>Test</v>
          </cell>
        </row>
        <row r="59">
          <cell r="B59" t="str">
            <v>B921SMTX03</v>
          </cell>
          <cell r="C59" t="str">
            <v>Test</v>
          </cell>
        </row>
        <row r="60">
          <cell r="B60" t="str">
            <v>B921SMTX04</v>
          </cell>
          <cell r="C60" t="str">
            <v>Test</v>
          </cell>
        </row>
        <row r="61">
          <cell r="B61" t="str">
            <v>B921SMTX05</v>
          </cell>
          <cell r="C61" t="str">
            <v>Test</v>
          </cell>
        </row>
        <row r="62">
          <cell r="B62" t="str">
            <v>B921SMTX06</v>
          </cell>
          <cell r="C62" t="str">
            <v>Test</v>
          </cell>
        </row>
        <row r="63">
          <cell r="B63" t="str">
            <v>B921SMTX07</v>
          </cell>
          <cell r="C63" t="str">
            <v>Test</v>
          </cell>
        </row>
        <row r="64">
          <cell r="B64" t="str">
            <v>B921SMTX08</v>
          </cell>
          <cell r="C64" t="str">
            <v>Test</v>
          </cell>
        </row>
        <row r="65">
          <cell r="B65" t="str">
            <v>B921SMTX09</v>
          </cell>
          <cell r="C65" t="str">
            <v>Test</v>
          </cell>
        </row>
        <row r="66">
          <cell r="B66" t="str">
            <v>B921SMTX10</v>
          </cell>
          <cell r="C66" t="str">
            <v>Test</v>
          </cell>
        </row>
        <row r="67">
          <cell r="B67" t="str">
            <v>B921SMTX11</v>
          </cell>
          <cell r="C67" t="str">
            <v>Test</v>
          </cell>
        </row>
        <row r="68">
          <cell r="B68" t="str">
            <v>B921SMTX12</v>
          </cell>
          <cell r="C68" t="str">
            <v>Test</v>
          </cell>
        </row>
        <row r="69">
          <cell r="B69" t="str">
            <v>B921SMTX13</v>
          </cell>
          <cell r="C69" t="str">
            <v>Test</v>
          </cell>
        </row>
        <row r="70">
          <cell r="B70" t="str">
            <v>B921SMTX14</v>
          </cell>
          <cell r="C70" t="str">
            <v>Test</v>
          </cell>
        </row>
        <row r="71">
          <cell r="B71" t="str">
            <v>B925BPT001</v>
          </cell>
          <cell r="C71" t="str">
            <v>Test</v>
          </cell>
        </row>
        <row r="72">
          <cell r="B72" t="str">
            <v>B925BPTX01</v>
          </cell>
          <cell r="C72" t="str">
            <v>Test</v>
          </cell>
        </row>
        <row r="73">
          <cell r="B73" t="str">
            <v>B932DR0001</v>
          </cell>
          <cell r="C73" t="str">
            <v>Test</v>
          </cell>
        </row>
        <row r="74">
          <cell r="B74" t="str">
            <v>B932DR0001T</v>
          </cell>
          <cell r="C74" t="str">
            <v>Test</v>
          </cell>
        </row>
        <row r="75">
          <cell r="B75" t="str">
            <v>B932PST001</v>
          </cell>
          <cell r="C75" t="str">
            <v>Test</v>
          </cell>
        </row>
        <row r="76">
          <cell r="B76" t="str">
            <v>B932PST002</v>
          </cell>
          <cell r="C76" t="str">
            <v>Test</v>
          </cell>
        </row>
        <row r="77">
          <cell r="B77" t="str">
            <v>B932PST003</v>
          </cell>
          <cell r="C77" t="str">
            <v>Test</v>
          </cell>
        </row>
        <row r="78">
          <cell r="B78" t="str">
            <v>B932PST004</v>
          </cell>
          <cell r="C78" t="str">
            <v>Test</v>
          </cell>
        </row>
        <row r="79">
          <cell r="B79" t="str">
            <v>B932PST005</v>
          </cell>
          <cell r="C79" t="str">
            <v>Test</v>
          </cell>
        </row>
        <row r="80">
          <cell r="B80" t="str">
            <v>B932PSTX01</v>
          </cell>
          <cell r="C80" t="str">
            <v>Test</v>
          </cell>
        </row>
        <row r="81">
          <cell r="B81" t="str">
            <v>B932PSTX02</v>
          </cell>
          <cell r="C81" t="str">
            <v>Test</v>
          </cell>
        </row>
        <row r="82">
          <cell r="B82" t="str">
            <v>B932PSTX03</v>
          </cell>
          <cell r="C82" t="str">
            <v>Test</v>
          </cell>
        </row>
        <row r="83">
          <cell r="B83" t="str">
            <v>B932PSTX04</v>
          </cell>
          <cell r="C83" t="str">
            <v>Test</v>
          </cell>
        </row>
        <row r="84">
          <cell r="B84" t="str">
            <v>B932PSTX05</v>
          </cell>
          <cell r="C84" t="str">
            <v>Test</v>
          </cell>
        </row>
        <row r="85">
          <cell r="B85" t="str">
            <v>B9PK001</v>
          </cell>
          <cell r="C85" t="str">
            <v>Test</v>
          </cell>
        </row>
        <row r="86">
          <cell r="B86" t="str">
            <v>B9PK002</v>
          </cell>
          <cell r="C86" t="str">
            <v>Test</v>
          </cell>
        </row>
        <row r="87">
          <cell r="B87" t="str">
            <v>B9PK003</v>
          </cell>
          <cell r="C87" t="str">
            <v>Test</v>
          </cell>
        </row>
        <row r="88">
          <cell r="B88" t="str">
            <v>B9PK005</v>
          </cell>
          <cell r="C88" t="str">
            <v>Test</v>
          </cell>
        </row>
        <row r="89">
          <cell r="B89" t="str">
            <v>B9PK006</v>
          </cell>
          <cell r="C89" t="str">
            <v>Test</v>
          </cell>
        </row>
        <row r="90">
          <cell r="B90" t="str">
            <v>B9PK007</v>
          </cell>
          <cell r="C90" t="str">
            <v>Test</v>
          </cell>
        </row>
        <row r="91">
          <cell r="B91" t="str">
            <v>B9PK00T</v>
          </cell>
          <cell r="C91" t="str">
            <v>Test</v>
          </cell>
        </row>
        <row r="92">
          <cell r="B92" t="str">
            <v>D9PK001</v>
          </cell>
          <cell r="C92" t="str">
            <v>Test</v>
          </cell>
        </row>
        <row r="93">
          <cell r="B93" t="str">
            <v>Z11F02-LT030150</v>
          </cell>
          <cell r="C93" t="str">
            <v>Test</v>
          </cell>
        </row>
        <row r="94">
          <cell r="B94" t="str">
            <v>Z11FG01</v>
          </cell>
          <cell r="C94" t="str">
            <v>Test</v>
          </cell>
        </row>
        <row r="95">
          <cell r="B95" t="str">
            <v>Z11FG01M</v>
          </cell>
          <cell r="C95" t="str">
            <v>Test</v>
          </cell>
        </row>
        <row r="96">
          <cell r="B96" t="str">
            <v>Z11FG02</v>
          </cell>
          <cell r="C96" t="str">
            <v>Test</v>
          </cell>
        </row>
        <row r="97">
          <cell r="B97" t="str">
            <v>Z11FG02M</v>
          </cell>
          <cell r="C97" t="str">
            <v>Test</v>
          </cell>
        </row>
        <row r="98">
          <cell r="B98" t="str">
            <v>Z11FG03</v>
          </cell>
          <cell r="C98" t="str">
            <v>Test</v>
          </cell>
        </row>
        <row r="99">
          <cell r="B99" t="str">
            <v>Z11FG04</v>
          </cell>
          <cell r="C99" t="str">
            <v>Test</v>
          </cell>
        </row>
        <row r="100">
          <cell r="B100" t="str">
            <v>Z11FG99</v>
          </cell>
          <cell r="C100" t="str">
            <v>Test</v>
          </cell>
        </row>
        <row r="101">
          <cell r="B101" t="str">
            <v>Z11FG99X</v>
          </cell>
          <cell r="C101" t="str">
            <v>Test</v>
          </cell>
        </row>
        <row r="102">
          <cell r="B102" t="str">
            <v>Z11FGCCS01</v>
          </cell>
          <cell r="C102" t="str">
            <v>Test</v>
          </cell>
        </row>
        <row r="103">
          <cell r="B103" t="str">
            <v>Z11FGCCS02</v>
          </cell>
          <cell r="C103" t="str">
            <v>Test</v>
          </cell>
        </row>
        <row r="104">
          <cell r="B104" t="str">
            <v>Z11FGCCS04</v>
          </cell>
          <cell r="C104" t="str">
            <v>Test</v>
          </cell>
        </row>
        <row r="105">
          <cell r="B105" t="str">
            <v>Z11FGCCSX01</v>
          </cell>
          <cell r="C105" t="str">
            <v>Test</v>
          </cell>
        </row>
        <row r="106">
          <cell r="B106" t="str">
            <v>Z11FGCCSX02</v>
          </cell>
          <cell r="C106" t="str">
            <v>Test</v>
          </cell>
        </row>
        <row r="107">
          <cell r="B107" t="str">
            <v>Z11FGMAAX01</v>
          </cell>
          <cell r="C107" t="str">
            <v>Test</v>
          </cell>
        </row>
        <row r="108">
          <cell r="B108" t="str">
            <v>Z11FGMMA</v>
          </cell>
          <cell r="C108" t="str">
            <v>Test</v>
          </cell>
        </row>
        <row r="109">
          <cell r="B109" t="str">
            <v>Z11FGMMA01</v>
          </cell>
          <cell r="C109" t="str">
            <v>Test</v>
          </cell>
        </row>
        <row r="110">
          <cell r="B110" t="str">
            <v>Z11FGMMA02</v>
          </cell>
          <cell r="C110" t="str">
            <v>Test</v>
          </cell>
        </row>
        <row r="111">
          <cell r="B111" t="str">
            <v>Z11FGMMA03</v>
          </cell>
          <cell r="C111" t="str">
            <v>Test</v>
          </cell>
        </row>
        <row r="112">
          <cell r="B112" t="str">
            <v>Z11FGMMA2</v>
          </cell>
          <cell r="C112" t="str">
            <v>Test</v>
          </cell>
        </row>
        <row r="113">
          <cell r="B113" t="str">
            <v>Z11FGMMA2DR01</v>
          </cell>
          <cell r="C113" t="str">
            <v>Test</v>
          </cell>
        </row>
        <row r="114">
          <cell r="B114" t="str">
            <v>Z11FGMMAX01</v>
          </cell>
          <cell r="C114" t="str">
            <v>Test</v>
          </cell>
        </row>
        <row r="115">
          <cell r="B115" t="str">
            <v>Z11FGMMAX02</v>
          </cell>
          <cell r="C115" t="str">
            <v>Test</v>
          </cell>
        </row>
        <row r="116">
          <cell r="B116" t="str">
            <v>Z11FGMMAX03</v>
          </cell>
          <cell r="C116" t="str">
            <v>Test</v>
          </cell>
        </row>
        <row r="117">
          <cell r="B117" t="str">
            <v>Z11FGMMAX04</v>
          </cell>
          <cell r="C117" t="str">
            <v>Test</v>
          </cell>
        </row>
        <row r="118">
          <cell r="B118" t="str">
            <v>Z11FGTBA</v>
          </cell>
          <cell r="C118" t="str">
            <v>Test</v>
          </cell>
        </row>
        <row r="119">
          <cell r="B119" t="str">
            <v>Z11FGTBA1</v>
          </cell>
          <cell r="C119" t="str">
            <v>Test</v>
          </cell>
        </row>
        <row r="120">
          <cell r="B120" t="str">
            <v>Z11FGTBA1DR01</v>
          </cell>
          <cell r="C120" t="str">
            <v>Test</v>
          </cell>
        </row>
        <row r="121">
          <cell r="B121" t="str">
            <v>Z11FGTBA1DR02</v>
          </cell>
          <cell r="C121" t="str">
            <v>Test</v>
          </cell>
        </row>
        <row r="122">
          <cell r="B122" t="str">
            <v>Z11FGTBA2</v>
          </cell>
          <cell r="C122" t="str">
            <v>Test</v>
          </cell>
        </row>
        <row r="123">
          <cell r="B123" t="str">
            <v>Z910RMCO01</v>
          </cell>
          <cell r="C123" t="str">
            <v>Test</v>
          </cell>
        </row>
        <row r="124">
          <cell r="B124" t="str">
            <v>Z910RMCO02</v>
          </cell>
          <cell r="C124" t="str">
            <v>Test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59"/>
  <sheetViews>
    <sheetView workbookViewId="0">
      <selection activeCell="M18" sqref="M18"/>
    </sheetView>
  </sheetViews>
  <sheetFormatPr defaultRowHeight="15" x14ac:dyDescent="0.25"/>
  <cols>
    <col min="1" max="1" width="9.5703125" bestFit="1" customWidth="1"/>
    <col min="2" max="2" width="15" bestFit="1" customWidth="1"/>
    <col min="3" max="3" width="7" customWidth="1"/>
    <col min="4" max="4" width="35.42578125" customWidth="1"/>
    <col min="5" max="5" width="9.85546875" bestFit="1" customWidth="1"/>
    <col min="12" max="12" width="12.5703125" customWidth="1"/>
    <col min="13" max="13" width="12.28515625" customWidth="1"/>
    <col min="257" max="257" width="9.5703125" bestFit="1" customWidth="1"/>
    <col min="258" max="258" width="15" bestFit="1" customWidth="1"/>
    <col min="259" max="259" width="4.42578125" bestFit="1" customWidth="1"/>
    <col min="260" max="260" width="35.42578125" customWidth="1"/>
    <col min="261" max="261" width="9.85546875" bestFit="1" customWidth="1"/>
    <col min="513" max="513" width="9.5703125" bestFit="1" customWidth="1"/>
    <col min="514" max="514" width="15" bestFit="1" customWidth="1"/>
    <col min="515" max="515" width="4.42578125" bestFit="1" customWidth="1"/>
    <col min="516" max="516" width="35.42578125" customWidth="1"/>
    <col min="517" max="517" width="9.85546875" bestFit="1" customWidth="1"/>
    <col min="769" max="769" width="9.5703125" bestFit="1" customWidth="1"/>
    <col min="770" max="770" width="15" bestFit="1" customWidth="1"/>
    <col min="771" max="771" width="4.42578125" bestFit="1" customWidth="1"/>
    <col min="772" max="772" width="35.42578125" customWidth="1"/>
    <col min="773" max="773" width="9.85546875" bestFit="1" customWidth="1"/>
    <col min="1025" max="1025" width="9.5703125" bestFit="1" customWidth="1"/>
    <col min="1026" max="1026" width="15" bestFit="1" customWidth="1"/>
    <col min="1027" max="1027" width="4.42578125" bestFit="1" customWidth="1"/>
    <col min="1028" max="1028" width="35.42578125" customWidth="1"/>
    <col min="1029" max="1029" width="9.85546875" bestFit="1" customWidth="1"/>
    <col min="1281" max="1281" width="9.5703125" bestFit="1" customWidth="1"/>
    <col min="1282" max="1282" width="15" bestFit="1" customWidth="1"/>
    <col min="1283" max="1283" width="4.42578125" bestFit="1" customWidth="1"/>
    <col min="1284" max="1284" width="35.42578125" customWidth="1"/>
    <col min="1285" max="1285" width="9.85546875" bestFit="1" customWidth="1"/>
    <col min="1537" max="1537" width="9.5703125" bestFit="1" customWidth="1"/>
    <col min="1538" max="1538" width="15" bestFit="1" customWidth="1"/>
    <col min="1539" max="1539" width="4.42578125" bestFit="1" customWidth="1"/>
    <col min="1540" max="1540" width="35.42578125" customWidth="1"/>
    <col min="1541" max="1541" width="9.85546875" bestFit="1" customWidth="1"/>
    <col min="1793" max="1793" width="9.5703125" bestFit="1" customWidth="1"/>
    <col min="1794" max="1794" width="15" bestFit="1" customWidth="1"/>
    <col min="1795" max="1795" width="4.42578125" bestFit="1" customWidth="1"/>
    <col min="1796" max="1796" width="35.42578125" customWidth="1"/>
    <col min="1797" max="1797" width="9.85546875" bestFit="1" customWidth="1"/>
    <col min="2049" max="2049" width="9.5703125" bestFit="1" customWidth="1"/>
    <col min="2050" max="2050" width="15" bestFit="1" customWidth="1"/>
    <col min="2051" max="2051" width="4.42578125" bestFit="1" customWidth="1"/>
    <col min="2052" max="2052" width="35.42578125" customWidth="1"/>
    <col min="2053" max="2053" width="9.85546875" bestFit="1" customWidth="1"/>
    <col min="2305" max="2305" width="9.5703125" bestFit="1" customWidth="1"/>
    <col min="2306" max="2306" width="15" bestFit="1" customWidth="1"/>
    <col min="2307" max="2307" width="4.42578125" bestFit="1" customWidth="1"/>
    <col min="2308" max="2308" width="35.42578125" customWidth="1"/>
    <col min="2309" max="2309" width="9.85546875" bestFit="1" customWidth="1"/>
    <col min="2561" max="2561" width="9.5703125" bestFit="1" customWidth="1"/>
    <col min="2562" max="2562" width="15" bestFit="1" customWidth="1"/>
    <col min="2563" max="2563" width="4.42578125" bestFit="1" customWidth="1"/>
    <col min="2564" max="2564" width="35.42578125" customWidth="1"/>
    <col min="2565" max="2565" width="9.85546875" bestFit="1" customWidth="1"/>
    <col min="2817" max="2817" width="9.5703125" bestFit="1" customWidth="1"/>
    <col min="2818" max="2818" width="15" bestFit="1" customWidth="1"/>
    <col min="2819" max="2819" width="4.42578125" bestFit="1" customWidth="1"/>
    <col min="2820" max="2820" width="35.42578125" customWidth="1"/>
    <col min="2821" max="2821" width="9.85546875" bestFit="1" customWidth="1"/>
    <col min="3073" max="3073" width="9.5703125" bestFit="1" customWidth="1"/>
    <col min="3074" max="3074" width="15" bestFit="1" customWidth="1"/>
    <col min="3075" max="3075" width="4.42578125" bestFit="1" customWidth="1"/>
    <col min="3076" max="3076" width="35.42578125" customWidth="1"/>
    <col min="3077" max="3077" width="9.85546875" bestFit="1" customWidth="1"/>
    <col min="3329" max="3329" width="9.5703125" bestFit="1" customWidth="1"/>
    <col min="3330" max="3330" width="15" bestFit="1" customWidth="1"/>
    <col min="3331" max="3331" width="4.42578125" bestFit="1" customWidth="1"/>
    <col min="3332" max="3332" width="35.42578125" customWidth="1"/>
    <col min="3333" max="3333" width="9.85546875" bestFit="1" customWidth="1"/>
    <col min="3585" max="3585" width="9.5703125" bestFit="1" customWidth="1"/>
    <col min="3586" max="3586" width="15" bestFit="1" customWidth="1"/>
    <col min="3587" max="3587" width="4.42578125" bestFit="1" customWidth="1"/>
    <col min="3588" max="3588" width="35.42578125" customWidth="1"/>
    <col min="3589" max="3589" width="9.85546875" bestFit="1" customWidth="1"/>
    <col min="3841" max="3841" width="9.5703125" bestFit="1" customWidth="1"/>
    <col min="3842" max="3842" width="15" bestFit="1" customWidth="1"/>
    <col min="3843" max="3843" width="4.42578125" bestFit="1" customWidth="1"/>
    <col min="3844" max="3844" width="35.42578125" customWidth="1"/>
    <col min="3845" max="3845" width="9.85546875" bestFit="1" customWidth="1"/>
    <col min="4097" max="4097" width="9.5703125" bestFit="1" customWidth="1"/>
    <col min="4098" max="4098" width="15" bestFit="1" customWidth="1"/>
    <col min="4099" max="4099" width="4.42578125" bestFit="1" customWidth="1"/>
    <col min="4100" max="4100" width="35.42578125" customWidth="1"/>
    <col min="4101" max="4101" width="9.85546875" bestFit="1" customWidth="1"/>
    <col min="4353" max="4353" width="9.5703125" bestFit="1" customWidth="1"/>
    <col min="4354" max="4354" width="15" bestFit="1" customWidth="1"/>
    <col min="4355" max="4355" width="4.42578125" bestFit="1" customWidth="1"/>
    <col min="4356" max="4356" width="35.42578125" customWidth="1"/>
    <col min="4357" max="4357" width="9.85546875" bestFit="1" customWidth="1"/>
    <col min="4609" max="4609" width="9.5703125" bestFit="1" customWidth="1"/>
    <col min="4610" max="4610" width="15" bestFit="1" customWidth="1"/>
    <col min="4611" max="4611" width="4.42578125" bestFit="1" customWidth="1"/>
    <col min="4612" max="4612" width="35.42578125" customWidth="1"/>
    <col min="4613" max="4613" width="9.85546875" bestFit="1" customWidth="1"/>
    <col min="4865" max="4865" width="9.5703125" bestFit="1" customWidth="1"/>
    <col min="4866" max="4866" width="15" bestFit="1" customWidth="1"/>
    <col min="4867" max="4867" width="4.42578125" bestFit="1" customWidth="1"/>
    <col min="4868" max="4868" width="35.42578125" customWidth="1"/>
    <col min="4869" max="4869" width="9.85546875" bestFit="1" customWidth="1"/>
    <col min="5121" max="5121" width="9.5703125" bestFit="1" customWidth="1"/>
    <col min="5122" max="5122" width="15" bestFit="1" customWidth="1"/>
    <col min="5123" max="5123" width="4.42578125" bestFit="1" customWidth="1"/>
    <col min="5124" max="5124" width="35.42578125" customWidth="1"/>
    <col min="5125" max="5125" width="9.85546875" bestFit="1" customWidth="1"/>
    <col min="5377" max="5377" width="9.5703125" bestFit="1" customWidth="1"/>
    <col min="5378" max="5378" width="15" bestFit="1" customWidth="1"/>
    <col min="5379" max="5379" width="4.42578125" bestFit="1" customWidth="1"/>
    <col min="5380" max="5380" width="35.42578125" customWidth="1"/>
    <col min="5381" max="5381" width="9.85546875" bestFit="1" customWidth="1"/>
    <col min="5633" max="5633" width="9.5703125" bestFit="1" customWidth="1"/>
    <col min="5634" max="5634" width="15" bestFit="1" customWidth="1"/>
    <col min="5635" max="5635" width="4.42578125" bestFit="1" customWidth="1"/>
    <col min="5636" max="5636" width="35.42578125" customWidth="1"/>
    <col min="5637" max="5637" width="9.85546875" bestFit="1" customWidth="1"/>
    <col min="5889" max="5889" width="9.5703125" bestFit="1" customWidth="1"/>
    <col min="5890" max="5890" width="15" bestFit="1" customWidth="1"/>
    <col min="5891" max="5891" width="4.42578125" bestFit="1" customWidth="1"/>
    <col min="5892" max="5892" width="35.42578125" customWidth="1"/>
    <col min="5893" max="5893" width="9.85546875" bestFit="1" customWidth="1"/>
    <col min="6145" max="6145" width="9.5703125" bestFit="1" customWidth="1"/>
    <col min="6146" max="6146" width="15" bestFit="1" customWidth="1"/>
    <col min="6147" max="6147" width="4.42578125" bestFit="1" customWidth="1"/>
    <col min="6148" max="6148" width="35.42578125" customWidth="1"/>
    <col min="6149" max="6149" width="9.85546875" bestFit="1" customWidth="1"/>
    <col min="6401" max="6401" width="9.5703125" bestFit="1" customWidth="1"/>
    <col min="6402" max="6402" width="15" bestFit="1" customWidth="1"/>
    <col min="6403" max="6403" width="4.42578125" bestFit="1" customWidth="1"/>
    <col min="6404" max="6404" width="35.42578125" customWidth="1"/>
    <col min="6405" max="6405" width="9.85546875" bestFit="1" customWidth="1"/>
    <col min="6657" max="6657" width="9.5703125" bestFit="1" customWidth="1"/>
    <col min="6658" max="6658" width="15" bestFit="1" customWidth="1"/>
    <col min="6659" max="6659" width="4.42578125" bestFit="1" customWidth="1"/>
    <col min="6660" max="6660" width="35.42578125" customWidth="1"/>
    <col min="6661" max="6661" width="9.85546875" bestFit="1" customWidth="1"/>
    <col min="6913" max="6913" width="9.5703125" bestFit="1" customWidth="1"/>
    <col min="6914" max="6914" width="15" bestFit="1" customWidth="1"/>
    <col min="6915" max="6915" width="4.42578125" bestFit="1" customWidth="1"/>
    <col min="6916" max="6916" width="35.42578125" customWidth="1"/>
    <col min="6917" max="6917" width="9.85546875" bestFit="1" customWidth="1"/>
    <col min="7169" max="7169" width="9.5703125" bestFit="1" customWidth="1"/>
    <col min="7170" max="7170" width="15" bestFit="1" customWidth="1"/>
    <col min="7171" max="7171" width="4.42578125" bestFit="1" customWidth="1"/>
    <col min="7172" max="7172" width="35.42578125" customWidth="1"/>
    <col min="7173" max="7173" width="9.85546875" bestFit="1" customWidth="1"/>
    <col min="7425" max="7425" width="9.5703125" bestFit="1" customWidth="1"/>
    <col min="7426" max="7426" width="15" bestFit="1" customWidth="1"/>
    <col min="7427" max="7427" width="4.42578125" bestFit="1" customWidth="1"/>
    <col min="7428" max="7428" width="35.42578125" customWidth="1"/>
    <col min="7429" max="7429" width="9.85546875" bestFit="1" customWidth="1"/>
    <col min="7681" max="7681" width="9.5703125" bestFit="1" customWidth="1"/>
    <col min="7682" max="7682" width="15" bestFit="1" customWidth="1"/>
    <col min="7683" max="7683" width="4.42578125" bestFit="1" customWidth="1"/>
    <col min="7684" max="7684" width="35.42578125" customWidth="1"/>
    <col min="7685" max="7685" width="9.85546875" bestFit="1" customWidth="1"/>
    <col min="7937" max="7937" width="9.5703125" bestFit="1" customWidth="1"/>
    <col min="7938" max="7938" width="15" bestFit="1" customWidth="1"/>
    <col min="7939" max="7939" width="4.42578125" bestFit="1" customWidth="1"/>
    <col min="7940" max="7940" width="35.42578125" customWidth="1"/>
    <col min="7941" max="7941" width="9.85546875" bestFit="1" customWidth="1"/>
    <col min="8193" max="8193" width="9.5703125" bestFit="1" customWidth="1"/>
    <col min="8194" max="8194" width="15" bestFit="1" customWidth="1"/>
    <col min="8195" max="8195" width="4.42578125" bestFit="1" customWidth="1"/>
    <col min="8196" max="8196" width="35.42578125" customWidth="1"/>
    <col min="8197" max="8197" width="9.85546875" bestFit="1" customWidth="1"/>
    <col min="8449" max="8449" width="9.5703125" bestFit="1" customWidth="1"/>
    <col min="8450" max="8450" width="15" bestFit="1" customWidth="1"/>
    <col min="8451" max="8451" width="4.42578125" bestFit="1" customWidth="1"/>
    <col min="8452" max="8452" width="35.42578125" customWidth="1"/>
    <col min="8453" max="8453" width="9.85546875" bestFit="1" customWidth="1"/>
    <col min="8705" max="8705" width="9.5703125" bestFit="1" customWidth="1"/>
    <col min="8706" max="8706" width="15" bestFit="1" customWidth="1"/>
    <col min="8707" max="8707" width="4.42578125" bestFit="1" customWidth="1"/>
    <col min="8708" max="8708" width="35.42578125" customWidth="1"/>
    <col min="8709" max="8709" width="9.85546875" bestFit="1" customWidth="1"/>
    <col min="8961" max="8961" width="9.5703125" bestFit="1" customWidth="1"/>
    <col min="8962" max="8962" width="15" bestFit="1" customWidth="1"/>
    <col min="8963" max="8963" width="4.42578125" bestFit="1" customWidth="1"/>
    <col min="8964" max="8964" width="35.42578125" customWidth="1"/>
    <col min="8965" max="8965" width="9.85546875" bestFit="1" customWidth="1"/>
    <col min="9217" max="9217" width="9.5703125" bestFit="1" customWidth="1"/>
    <col min="9218" max="9218" width="15" bestFit="1" customWidth="1"/>
    <col min="9219" max="9219" width="4.42578125" bestFit="1" customWidth="1"/>
    <col min="9220" max="9220" width="35.42578125" customWidth="1"/>
    <col min="9221" max="9221" width="9.85546875" bestFit="1" customWidth="1"/>
    <col min="9473" max="9473" width="9.5703125" bestFit="1" customWidth="1"/>
    <col min="9474" max="9474" width="15" bestFit="1" customWidth="1"/>
    <col min="9475" max="9475" width="4.42578125" bestFit="1" customWidth="1"/>
    <col min="9476" max="9476" width="35.42578125" customWidth="1"/>
    <col min="9477" max="9477" width="9.85546875" bestFit="1" customWidth="1"/>
    <col min="9729" max="9729" width="9.5703125" bestFit="1" customWidth="1"/>
    <col min="9730" max="9730" width="15" bestFit="1" customWidth="1"/>
    <col min="9731" max="9731" width="4.42578125" bestFit="1" customWidth="1"/>
    <col min="9732" max="9732" width="35.42578125" customWidth="1"/>
    <col min="9733" max="9733" width="9.85546875" bestFit="1" customWidth="1"/>
    <col min="9985" max="9985" width="9.5703125" bestFit="1" customWidth="1"/>
    <col min="9986" max="9986" width="15" bestFit="1" customWidth="1"/>
    <col min="9987" max="9987" width="4.42578125" bestFit="1" customWidth="1"/>
    <col min="9988" max="9988" width="35.42578125" customWidth="1"/>
    <col min="9989" max="9989" width="9.85546875" bestFit="1" customWidth="1"/>
    <col min="10241" max="10241" width="9.5703125" bestFit="1" customWidth="1"/>
    <col min="10242" max="10242" width="15" bestFit="1" customWidth="1"/>
    <col min="10243" max="10243" width="4.42578125" bestFit="1" customWidth="1"/>
    <col min="10244" max="10244" width="35.42578125" customWidth="1"/>
    <col min="10245" max="10245" width="9.85546875" bestFit="1" customWidth="1"/>
    <col min="10497" max="10497" width="9.5703125" bestFit="1" customWidth="1"/>
    <col min="10498" max="10498" width="15" bestFit="1" customWidth="1"/>
    <col min="10499" max="10499" width="4.42578125" bestFit="1" customWidth="1"/>
    <col min="10500" max="10500" width="35.42578125" customWidth="1"/>
    <col min="10501" max="10501" width="9.85546875" bestFit="1" customWidth="1"/>
    <col min="10753" max="10753" width="9.5703125" bestFit="1" customWidth="1"/>
    <col min="10754" max="10754" width="15" bestFit="1" customWidth="1"/>
    <col min="10755" max="10755" width="4.42578125" bestFit="1" customWidth="1"/>
    <col min="10756" max="10756" width="35.42578125" customWidth="1"/>
    <col min="10757" max="10757" width="9.85546875" bestFit="1" customWidth="1"/>
    <col min="11009" max="11009" width="9.5703125" bestFit="1" customWidth="1"/>
    <col min="11010" max="11010" width="15" bestFit="1" customWidth="1"/>
    <col min="11011" max="11011" width="4.42578125" bestFit="1" customWidth="1"/>
    <col min="11012" max="11012" width="35.42578125" customWidth="1"/>
    <col min="11013" max="11013" width="9.85546875" bestFit="1" customWidth="1"/>
    <col min="11265" max="11265" width="9.5703125" bestFit="1" customWidth="1"/>
    <col min="11266" max="11266" width="15" bestFit="1" customWidth="1"/>
    <col min="11267" max="11267" width="4.42578125" bestFit="1" customWidth="1"/>
    <col min="11268" max="11268" width="35.42578125" customWidth="1"/>
    <col min="11269" max="11269" width="9.85546875" bestFit="1" customWidth="1"/>
    <col min="11521" max="11521" width="9.5703125" bestFit="1" customWidth="1"/>
    <col min="11522" max="11522" width="15" bestFit="1" customWidth="1"/>
    <col min="11523" max="11523" width="4.42578125" bestFit="1" customWidth="1"/>
    <col min="11524" max="11524" width="35.42578125" customWidth="1"/>
    <col min="11525" max="11525" width="9.85546875" bestFit="1" customWidth="1"/>
    <col min="11777" max="11777" width="9.5703125" bestFit="1" customWidth="1"/>
    <col min="11778" max="11778" width="15" bestFit="1" customWidth="1"/>
    <col min="11779" max="11779" width="4.42578125" bestFit="1" customWidth="1"/>
    <col min="11780" max="11780" width="35.42578125" customWidth="1"/>
    <col min="11781" max="11781" width="9.85546875" bestFit="1" customWidth="1"/>
    <col min="12033" max="12033" width="9.5703125" bestFit="1" customWidth="1"/>
    <col min="12034" max="12034" width="15" bestFit="1" customWidth="1"/>
    <col min="12035" max="12035" width="4.42578125" bestFit="1" customWidth="1"/>
    <col min="12036" max="12036" width="35.42578125" customWidth="1"/>
    <col min="12037" max="12037" width="9.85546875" bestFit="1" customWidth="1"/>
    <col min="12289" max="12289" width="9.5703125" bestFit="1" customWidth="1"/>
    <col min="12290" max="12290" width="15" bestFit="1" customWidth="1"/>
    <col min="12291" max="12291" width="4.42578125" bestFit="1" customWidth="1"/>
    <col min="12292" max="12292" width="35.42578125" customWidth="1"/>
    <col min="12293" max="12293" width="9.85546875" bestFit="1" customWidth="1"/>
    <col min="12545" max="12545" width="9.5703125" bestFit="1" customWidth="1"/>
    <col min="12546" max="12546" width="15" bestFit="1" customWidth="1"/>
    <col min="12547" max="12547" width="4.42578125" bestFit="1" customWidth="1"/>
    <col min="12548" max="12548" width="35.42578125" customWidth="1"/>
    <col min="12549" max="12549" width="9.85546875" bestFit="1" customWidth="1"/>
    <col min="12801" max="12801" width="9.5703125" bestFit="1" customWidth="1"/>
    <col min="12802" max="12802" width="15" bestFit="1" customWidth="1"/>
    <col min="12803" max="12803" width="4.42578125" bestFit="1" customWidth="1"/>
    <col min="12804" max="12804" width="35.42578125" customWidth="1"/>
    <col min="12805" max="12805" width="9.85546875" bestFit="1" customWidth="1"/>
    <col min="13057" max="13057" width="9.5703125" bestFit="1" customWidth="1"/>
    <col min="13058" max="13058" width="15" bestFit="1" customWidth="1"/>
    <col min="13059" max="13059" width="4.42578125" bestFit="1" customWidth="1"/>
    <col min="13060" max="13060" width="35.42578125" customWidth="1"/>
    <col min="13061" max="13061" width="9.85546875" bestFit="1" customWidth="1"/>
    <col min="13313" max="13313" width="9.5703125" bestFit="1" customWidth="1"/>
    <col min="13314" max="13314" width="15" bestFit="1" customWidth="1"/>
    <col min="13315" max="13315" width="4.42578125" bestFit="1" customWidth="1"/>
    <col min="13316" max="13316" width="35.42578125" customWidth="1"/>
    <col min="13317" max="13317" width="9.85546875" bestFit="1" customWidth="1"/>
    <col min="13569" max="13569" width="9.5703125" bestFit="1" customWidth="1"/>
    <col min="13570" max="13570" width="15" bestFit="1" customWidth="1"/>
    <col min="13571" max="13571" width="4.42578125" bestFit="1" customWidth="1"/>
    <col min="13572" max="13572" width="35.42578125" customWidth="1"/>
    <col min="13573" max="13573" width="9.85546875" bestFit="1" customWidth="1"/>
    <col min="13825" max="13825" width="9.5703125" bestFit="1" customWidth="1"/>
    <col min="13826" max="13826" width="15" bestFit="1" customWidth="1"/>
    <col min="13827" max="13827" width="4.42578125" bestFit="1" customWidth="1"/>
    <col min="13828" max="13828" width="35.42578125" customWidth="1"/>
    <col min="13829" max="13829" width="9.85546875" bestFit="1" customWidth="1"/>
    <col min="14081" max="14081" width="9.5703125" bestFit="1" customWidth="1"/>
    <col min="14082" max="14082" width="15" bestFit="1" customWidth="1"/>
    <col min="14083" max="14083" width="4.42578125" bestFit="1" customWidth="1"/>
    <col min="14084" max="14084" width="35.42578125" customWidth="1"/>
    <col min="14085" max="14085" width="9.85546875" bestFit="1" customWidth="1"/>
    <col min="14337" max="14337" width="9.5703125" bestFit="1" customWidth="1"/>
    <col min="14338" max="14338" width="15" bestFit="1" customWidth="1"/>
    <col min="14339" max="14339" width="4.42578125" bestFit="1" customWidth="1"/>
    <col min="14340" max="14340" width="35.42578125" customWidth="1"/>
    <col min="14341" max="14341" width="9.85546875" bestFit="1" customWidth="1"/>
    <col min="14593" max="14593" width="9.5703125" bestFit="1" customWidth="1"/>
    <col min="14594" max="14594" width="15" bestFit="1" customWidth="1"/>
    <col min="14595" max="14595" width="4.42578125" bestFit="1" customWidth="1"/>
    <col min="14596" max="14596" width="35.42578125" customWidth="1"/>
    <col min="14597" max="14597" width="9.85546875" bestFit="1" customWidth="1"/>
    <col min="14849" max="14849" width="9.5703125" bestFit="1" customWidth="1"/>
    <col min="14850" max="14850" width="15" bestFit="1" customWidth="1"/>
    <col min="14851" max="14851" width="4.42578125" bestFit="1" customWidth="1"/>
    <col min="14852" max="14852" width="35.42578125" customWidth="1"/>
    <col min="14853" max="14853" width="9.85546875" bestFit="1" customWidth="1"/>
    <col min="15105" max="15105" width="9.5703125" bestFit="1" customWidth="1"/>
    <col min="15106" max="15106" width="15" bestFit="1" customWidth="1"/>
    <col min="15107" max="15107" width="4.42578125" bestFit="1" customWidth="1"/>
    <col min="15108" max="15108" width="35.42578125" customWidth="1"/>
    <col min="15109" max="15109" width="9.85546875" bestFit="1" customWidth="1"/>
    <col min="15361" max="15361" width="9.5703125" bestFit="1" customWidth="1"/>
    <col min="15362" max="15362" width="15" bestFit="1" customWidth="1"/>
    <col min="15363" max="15363" width="4.42578125" bestFit="1" customWidth="1"/>
    <col min="15364" max="15364" width="35.42578125" customWidth="1"/>
    <col min="15365" max="15365" width="9.85546875" bestFit="1" customWidth="1"/>
    <col min="15617" max="15617" width="9.5703125" bestFit="1" customWidth="1"/>
    <col min="15618" max="15618" width="15" bestFit="1" customWidth="1"/>
    <col min="15619" max="15619" width="4.42578125" bestFit="1" customWidth="1"/>
    <col min="15620" max="15620" width="35.42578125" customWidth="1"/>
    <col min="15621" max="15621" width="9.85546875" bestFit="1" customWidth="1"/>
    <col min="15873" max="15873" width="9.5703125" bestFit="1" customWidth="1"/>
    <col min="15874" max="15874" width="15" bestFit="1" customWidth="1"/>
    <col min="15875" max="15875" width="4.42578125" bestFit="1" customWidth="1"/>
    <col min="15876" max="15876" width="35.42578125" customWidth="1"/>
    <col min="15877" max="15877" width="9.85546875" bestFit="1" customWidth="1"/>
    <col min="16129" max="16129" width="9.5703125" bestFit="1" customWidth="1"/>
    <col min="16130" max="16130" width="15" bestFit="1" customWidth="1"/>
    <col min="16131" max="16131" width="4.42578125" bestFit="1" customWidth="1"/>
    <col min="16132" max="16132" width="35.42578125" customWidth="1"/>
    <col min="16133" max="16133" width="9.85546875" bestFit="1" customWidth="1"/>
  </cols>
  <sheetData>
    <row r="1" spans="1:13" x14ac:dyDescent="0.25">
      <c r="C1" t="s">
        <v>633</v>
      </c>
    </row>
    <row r="2" spans="1:13" x14ac:dyDescent="0.25">
      <c r="C2" s="29" t="s">
        <v>628</v>
      </c>
      <c r="D2" s="29" t="s">
        <v>627</v>
      </c>
    </row>
    <row r="3" spans="1:13" x14ac:dyDescent="0.25">
      <c r="C3" s="29" t="s">
        <v>629</v>
      </c>
      <c r="D3" s="29" t="s">
        <v>630</v>
      </c>
    </row>
    <row r="4" spans="1:13" x14ac:dyDescent="0.25">
      <c r="C4" s="29" t="s">
        <v>631</v>
      </c>
      <c r="D4" s="29" t="s">
        <v>627</v>
      </c>
    </row>
    <row r="7" spans="1:13" x14ac:dyDescent="0.25">
      <c r="A7" s="30" t="s">
        <v>113</v>
      </c>
      <c r="B7" s="30" t="s">
        <v>114</v>
      </c>
      <c r="C7" s="30" t="s">
        <v>2</v>
      </c>
      <c r="D7" s="30" t="s">
        <v>115</v>
      </c>
      <c r="E7" s="30" t="s">
        <v>632</v>
      </c>
      <c r="F7" s="30" t="s">
        <v>634</v>
      </c>
      <c r="G7" s="30" t="s">
        <v>635</v>
      </c>
      <c r="H7" s="30" t="s">
        <v>636</v>
      </c>
      <c r="I7" s="30" t="s">
        <v>637</v>
      </c>
      <c r="J7" s="30" t="s">
        <v>638</v>
      </c>
      <c r="K7" s="30" t="s">
        <v>639</v>
      </c>
      <c r="L7" s="30" t="s">
        <v>640</v>
      </c>
      <c r="M7" s="31" t="s">
        <v>641</v>
      </c>
    </row>
    <row r="8" spans="1:13" x14ac:dyDescent="0.25">
      <c r="A8" s="26">
        <v>81</v>
      </c>
      <c r="B8" s="26" t="s">
        <v>117</v>
      </c>
      <c r="C8" s="26" t="s">
        <v>35</v>
      </c>
      <c r="D8" s="26" t="s">
        <v>118</v>
      </c>
      <c r="E8" s="26" t="str">
        <f>RIGHT(LEFT(B8,6),3)</f>
        <v>F01</v>
      </c>
      <c r="F8" s="26"/>
      <c r="M8" s="26" t="s">
        <v>860</v>
      </c>
    </row>
    <row r="9" spans="1:13" x14ac:dyDescent="0.25">
      <c r="A9" s="26">
        <v>81</v>
      </c>
      <c r="B9" s="26" t="s">
        <v>283</v>
      </c>
      <c r="C9" s="26" t="s">
        <v>35</v>
      </c>
      <c r="D9" s="26" t="s">
        <v>284</v>
      </c>
      <c r="E9" s="26" t="str">
        <f t="shared" ref="E9:E15" si="0">RIGHT(LEFT(B9,6),3)</f>
        <v>F02</v>
      </c>
      <c r="F9" s="26"/>
      <c r="M9" s="26" t="s">
        <v>861</v>
      </c>
    </row>
    <row r="10" spans="1:13" x14ac:dyDescent="0.25">
      <c r="A10" s="26">
        <v>81</v>
      </c>
      <c r="B10" s="26" t="s">
        <v>464</v>
      </c>
      <c r="C10" s="26" t="s">
        <v>35</v>
      </c>
      <c r="D10" s="26" t="s">
        <v>465</v>
      </c>
      <c r="E10" s="26" t="str">
        <f t="shared" si="0"/>
        <v>F03</v>
      </c>
      <c r="F10" s="26"/>
      <c r="M10" s="26" t="s">
        <v>862</v>
      </c>
    </row>
    <row r="11" spans="1:13" x14ac:dyDescent="0.25">
      <c r="A11" s="26">
        <v>81</v>
      </c>
      <c r="B11" s="26" t="s">
        <v>514</v>
      </c>
      <c r="C11" s="26" t="s">
        <v>35</v>
      </c>
      <c r="D11" s="26" t="s">
        <v>515</v>
      </c>
      <c r="E11" s="26" t="str">
        <f t="shared" si="0"/>
        <v>F04</v>
      </c>
      <c r="F11" s="26"/>
      <c r="M11" s="26" t="s">
        <v>863</v>
      </c>
    </row>
    <row r="12" spans="1:13" x14ac:dyDescent="0.25">
      <c r="A12" s="26">
        <v>81</v>
      </c>
      <c r="B12" s="26" t="s">
        <v>566</v>
      </c>
      <c r="C12" s="26" t="s">
        <v>35</v>
      </c>
      <c r="D12" s="26" t="s">
        <v>116</v>
      </c>
      <c r="E12" s="26" t="str">
        <f t="shared" si="0"/>
        <v>F05</v>
      </c>
      <c r="F12" s="26"/>
      <c r="M12" s="26" t="s">
        <v>864</v>
      </c>
    </row>
    <row r="13" spans="1:13" x14ac:dyDescent="0.25">
      <c r="A13" s="26">
        <v>81</v>
      </c>
      <c r="B13" s="26" t="s">
        <v>567</v>
      </c>
      <c r="C13" s="26" t="s">
        <v>35</v>
      </c>
      <c r="D13" s="26" t="s">
        <v>568</v>
      </c>
      <c r="E13" s="26" t="str">
        <f t="shared" si="0"/>
        <v>F06</v>
      </c>
      <c r="F13" s="26"/>
      <c r="M13" s="26" t="s">
        <v>865</v>
      </c>
    </row>
    <row r="14" spans="1:13" x14ac:dyDescent="0.25">
      <c r="A14" s="26">
        <v>81</v>
      </c>
      <c r="B14" s="26" t="s">
        <v>579</v>
      </c>
      <c r="C14" s="26" t="s">
        <v>35</v>
      </c>
      <c r="D14" s="26" t="s">
        <v>580</v>
      </c>
      <c r="E14" s="26" t="str">
        <f t="shared" si="0"/>
        <v>F07</v>
      </c>
      <c r="F14" s="26"/>
      <c r="M14" s="26" t="s">
        <v>866</v>
      </c>
    </row>
    <row r="15" spans="1:13" x14ac:dyDescent="0.25">
      <c r="A15" s="26">
        <v>81</v>
      </c>
      <c r="B15" s="26" t="s">
        <v>591</v>
      </c>
      <c r="C15" s="26" t="s">
        <v>35</v>
      </c>
      <c r="D15" s="26" t="s">
        <v>592</v>
      </c>
      <c r="E15" s="26" t="str">
        <f t="shared" si="0"/>
        <v>F08</v>
      </c>
      <c r="F15" s="26"/>
      <c r="M15" s="26" t="s">
        <v>867</v>
      </c>
    </row>
    <row r="16" spans="1:13" x14ac:dyDescent="0.25">
      <c r="A16" s="26">
        <v>81</v>
      </c>
      <c r="B16" s="26" t="s">
        <v>119</v>
      </c>
      <c r="C16" s="26" t="s">
        <v>35</v>
      </c>
      <c r="D16" s="26" t="s">
        <v>120</v>
      </c>
      <c r="E16" s="26" t="str">
        <f t="shared" ref="E16" si="1">RIGHT(LEFT(B16,6),3)</f>
        <v>F01</v>
      </c>
      <c r="F16" s="26" t="str">
        <f>RIGHT(LEFT(B16,9),2)</f>
        <v>B0</v>
      </c>
      <c r="G16" s="26" t="str">
        <f>RIGHT(LEFT(B16,11),2)</f>
        <v>01</v>
      </c>
      <c r="H16" s="26" t="str">
        <f>RIGHT(LEFT(B16,15),4)</f>
        <v>0090</v>
      </c>
      <c r="I16" s="26" t="str">
        <f>IF(OR(F16="DV",F16="DZ"),"x","")</f>
        <v/>
      </c>
      <c r="J16" s="26" t="str">
        <f>IF(G16="05","x",IF(G16="03","r",""))</f>
        <v/>
      </c>
      <c r="K16" s="26" t="str">
        <f>IF(J16="r","01",G16)</f>
        <v>01</v>
      </c>
      <c r="L16" s="26" t="str">
        <f>IF(OR(I16="x",J16="x"),"DeleteRow",E16&amp;F16&amp;K16&amp;H16)</f>
        <v>F01B0010090</v>
      </c>
      <c r="M16" s="26" t="s">
        <v>642</v>
      </c>
    </row>
    <row r="17" spans="1:13" x14ac:dyDescent="0.25">
      <c r="A17" s="26">
        <v>81</v>
      </c>
      <c r="B17" s="28" t="s">
        <v>121</v>
      </c>
      <c r="C17" s="28" t="s">
        <v>35</v>
      </c>
      <c r="D17" s="28" t="s">
        <v>122</v>
      </c>
      <c r="E17" s="26" t="str">
        <f t="shared" ref="E17:E80" si="2">RIGHT(LEFT(B17,6),3)</f>
        <v>F01</v>
      </c>
      <c r="F17" s="26" t="str">
        <f t="shared" ref="F17:F80" si="3">RIGHT(LEFT(B17,9),2)</f>
        <v>B0</v>
      </c>
      <c r="G17" s="26" t="str">
        <f t="shared" ref="G17:G80" si="4">RIGHT(LEFT(B17,11),2)</f>
        <v>02</v>
      </c>
      <c r="H17" s="26" t="str">
        <f t="shared" ref="H17:H80" si="5">RIGHT(LEFT(B17,15),4)</f>
        <v>0150</v>
      </c>
      <c r="I17" s="26" t="str">
        <f t="shared" ref="I17:I80" si="6">IF(OR(F17="DV",F17="DZ"),"x","")</f>
        <v/>
      </c>
      <c r="J17" s="26" t="str">
        <f t="shared" ref="J17:J80" si="7">IF(G17="05","x",IF(G17="03","r",""))</f>
        <v/>
      </c>
      <c r="K17" s="26" t="str">
        <f t="shared" ref="K17:K80" si="8">IF(J17="r","01",G17)</f>
        <v>02</v>
      </c>
      <c r="L17" s="26" t="str">
        <f t="shared" ref="L17:L80" si="9">IF(OR(I17="x",J17="x"),"DeleteRow",E17&amp;F17&amp;K17&amp;H17)</f>
        <v>F01B0020150</v>
      </c>
      <c r="M17" s="26" t="s">
        <v>643</v>
      </c>
    </row>
    <row r="18" spans="1:13" x14ac:dyDescent="0.25">
      <c r="A18" s="26">
        <v>81</v>
      </c>
      <c r="B18" s="26" t="s">
        <v>123</v>
      </c>
      <c r="C18" s="26" t="s">
        <v>35</v>
      </c>
      <c r="D18" s="26" t="s">
        <v>124</v>
      </c>
      <c r="E18" s="26" t="str">
        <f t="shared" si="2"/>
        <v>F01</v>
      </c>
      <c r="F18" s="26" t="str">
        <f t="shared" si="3"/>
        <v>B0</v>
      </c>
      <c r="G18" s="26" t="str">
        <f t="shared" si="4"/>
        <v>03</v>
      </c>
      <c r="H18" s="26" t="str">
        <f t="shared" si="5"/>
        <v>0050</v>
      </c>
      <c r="I18" s="26" t="str">
        <f t="shared" si="6"/>
        <v/>
      </c>
      <c r="J18" s="26" t="str">
        <f t="shared" si="7"/>
        <v>r</v>
      </c>
      <c r="K18" s="26" t="str">
        <f t="shared" si="8"/>
        <v>01</v>
      </c>
      <c r="L18" s="26" t="str">
        <f t="shared" si="9"/>
        <v>F01B0010050</v>
      </c>
      <c r="M18" s="26" t="s">
        <v>644</v>
      </c>
    </row>
    <row r="19" spans="1:13" x14ac:dyDescent="0.25">
      <c r="A19" s="26">
        <v>81</v>
      </c>
      <c r="B19" s="26" t="s">
        <v>125</v>
      </c>
      <c r="C19" s="26" t="s">
        <v>35</v>
      </c>
      <c r="D19" s="26" t="s">
        <v>126</v>
      </c>
      <c r="E19" s="26" t="str">
        <f t="shared" si="2"/>
        <v>F01</v>
      </c>
      <c r="F19" s="26" t="str">
        <f t="shared" si="3"/>
        <v>B0</v>
      </c>
      <c r="G19" s="26" t="str">
        <f t="shared" si="4"/>
        <v>03</v>
      </c>
      <c r="H19" s="26" t="str">
        <f t="shared" si="5"/>
        <v>0060</v>
      </c>
      <c r="I19" s="26" t="str">
        <f t="shared" si="6"/>
        <v/>
      </c>
      <c r="J19" s="26" t="str">
        <f t="shared" si="7"/>
        <v>r</v>
      </c>
      <c r="K19" s="26" t="str">
        <f t="shared" si="8"/>
        <v>01</v>
      </c>
      <c r="L19" s="26" t="str">
        <f t="shared" si="9"/>
        <v>F01B0010060</v>
      </c>
      <c r="M19" s="26" t="s">
        <v>645</v>
      </c>
    </row>
    <row r="20" spans="1:13" x14ac:dyDescent="0.25">
      <c r="A20" s="26">
        <v>81</v>
      </c>
      <c r="B20" s="26" t="s">
        <v>127</v>
      </c>
      <c r="C20" s="26" t="s">
        <v>35</v>
      </c>
      <c r="D20" s="26" t="s">
        <v>128</v>
      </c>
      <c r="E20" s="26" t="str">
        <f t="shared" si="2"/>
        <v>F01</v>
      </c>
      <c r="F20" s="26" t="str">
        <f t="shared" si="3"/>
        <v>B0</v>
      </c>
      <c r="G20" s="26" t="str">
        <f t="shared" si="4"/>
        <v>03</v>
      </c>
      <c r="H20" s="26" t="str">
        <f t="shared" si="5"/>
        <v>0070</v>
      </c>
      <c r="I20" s="26" t="str">
        <f t="shared" si="6"/>
        <v/>
      </c>
      <c r="J20" s="26" t="str">
        <f t="shared" si="7"/>
        <v>r</v>
      </c>
      <c r="K20" s="26" t="str">
        <f t="shared" si="8"/>
        <v>01</v>
      </c>
      <c r="L20" s="26" t="str">
        <f t="shared" si="9"/>
        <v>F01B0010070</v>
      </c>
      <c r="M20" s="26" t="s">
        <v>646</v>
      </c>
    </row>
    <row r="21" spans="1:13" x14ac:dyDescent="0.25">
      <c r="A21" s="26">
        <v>81</v>
      </c>
      <c r="B21" s="26" t="s">
        <v>129</v>
      </c>
      <c r="C21" s="26" t="s">
        <v>35</v>
      </c>
      <c r="D21" s="26" t="s">
        <v>130</v>
      </c>
      <c r="E21" s="26" t="str">
        <f t="shared" si="2"/>
        <v>F01</v>
      </c>
      <c r="F21" s="26" t="str">
        <f t="shared" si="3"/>
        <v>B0</v>
      </c>
      <c r="G21" s="26" t="str">
        <f t="shared" si="4"/>
        <v>03</v>
      </c>
      <c r="H21" s="26" t="str">
        <f t="shared" si="5"/>
        <v>0080</v>
      </c>
      <c r="I21" s="26" t="str">
        <f t="shared" si="6"/>
        <v/>
      </c>
      <c r="J21" s="26" t="str">
        <f t="shared" si="7"/>
        <v>r</v>
      </c>
      <c r="K21" s="26" t="str">
        <f t="shared" si="8"/>
        <v>01</v>
      </c>
      <c r="L21" s="26" t="str">
        <f t="shared" si="9"/>
        <v>F01B0010080</v>
      </c>
      <c r="M21" s="26" t="s">
        <v>647</v>
      </c>
    </row>
    <row r="22" spans="1:13" x14ac:dyDescent="0.25">
      <c r="A22" s="26">
        <v>81</v>
      </c>
      <c r="B22" s="26" t="s">
        <v>131</v>
      </c>
      <c r="C22" s="26" t="s">
        <v>35</v>
      </c>
      <c r="D22" s="26" t="s">
        <v>132</v>
      </c>
      <c r="E22" s="26" t="str">
        <f t="shared" si="2"/>
        <v>F01</v>
      </c>
      <c r="F22" s="26" t="str">
        <f t="shared" si="3"/>
        <v>B0</v>
      </c>
      <c r="G22" s="26" t="str">
        <f t="shared" si="4"/>
        <v>03</v>
      </c>
      <c r="H22" s="26" t="str">
        <f t="shared" si="5"/>
        <v>0090</v>
      </c>
      <c r="I22" s="26" t="str">
        <f t="shared" si="6"/>
        <v/>
      </c>
      <c r="J22" s="26" t="str">
        <f t="shared" si="7"/>
        <v>r</v>
      </c>
      <c r="K22" s="26" t="str">
        <f t="shared" si="8"/>
        <v>01</v>
      </c>
      <c r="L22" s="26" t="str">
        <f t="shared" si="9"/>
        <v>F01B0010090</v>
      </c>
      <c r="M22" s="26" t="s">
        <v>648</v>
      </c>
    </row>
    <row r="23" spans="1:13" x14ac:dyDescent="0.25">
      <c r="A23" s="26">
        <v>81</v>
      </c>
      <c r="B23" s="26" t="s">
        <v>133</v>
      </c>
      <c r="C23" s="26" t="s">
        <v>35</v>
      </c>
      <c r="D23" s="26" t="s">
        <v>134</v>
      </c>
      <c r="E23" s="26" t="str">
        <f t="shared" si="2"/>
        <v>F01</v>
      </c>
      <c r="F23" s="26" t="str">
        <f t="shared" si="3"/>
        <v>B0</v>
      </c>
      <c r="G23" s="26" t="str">
        <f t="shared" si="4"/>
        <v>03</v>
      </c>
      <c r="H23" s="26" t="str">
        <f t="shared" si="5"/>
        <v>0100</v>
      </c>
      <c r="I23" s="26" t="str">
        <f t="shared" si="6"/>
        <v/>
      </c>
      <c r="J23" s="26" t="str">
        <f t="shared" si="7"/>
        <v>r</v>
      </c>
      <c r="K23" s="26" t="str">
        <f t="shared" si="8"/>
        <v>01</v>
      </c>
      <c r="L23" s="26" t="str">
        <f t="shared" si="9"/>
        <v>F01B0010100</v>
      </c>
      <c r="M23" s="26" t="s">
        <v>649</v>
      </c>
    </row>
    <row r="24" spans="1:13" x14ac:dyDescent="0.25">
      <c r="A24" s="26">
        <v>81</v>
      </c>
      <c r="B24" s="26" t="s">
        <v>135</v>
      </c>
      <c r="C24" s="26" t="s">
        <v>35</v>
      </c>
      <c r="D24" s="26" t="s">
        <v>136</v>
      </c>
      <c r="E24" s="26" t="str">
        <f t="shared" si="2"/>
        <v>F01</v>
      </c>
      <c r="F24" s="26" t="str">
        <f t="shared" si="3"/>
        <v>B0</v>
      </c>
      <c r="G24" s="26" t="str">
        <f t="shared" si="4"/>
        <v>03</v>
      </c>
      <c r="H24" s="26" t="str">
        <f t="shared" si="5"/>
        <v>0120</v>
      </c>
      <c r="I24" s="26" t="str">
        <f t="shared" si="6"/>
        <v/>
      </c>
      <c r="J24" s="26" t="str">
        <f t="shared" si="7"/>
        <v>r</v>
      </c>
      <c r="K24" s="26" t="str">
        <f t="shared" si="8"/>
        <v>01</v>
      </c>
      <c r="L24" s="26" t="str">
        <f t="shared" si="9"/>
        <v>F01B0010120</v>
      </c>
      <c r="M24" s="26" t="s">
        <v>650</v>
      </c>
    </row>
    <row r="25" spans="1:13" x14ac:dyDescent="0.25">
      <c r="A25" s="26">
        <v>81</v>
      </c>
      <c r="B25" s="26" t="s">
        <v>137</v>
      </c>
      <c r="C25" s="26" t="s">
        <v>35</v>
      </c>
      <c r="D25" s="26" t="s">
        <v>138</v>
      </c>
      <c r="E25" s="26" t="str">
        <f t="shared" si="2"/>
        <v>F01</v>
      </c>
      <c r="F25" s="26" t="str">
        <f t="shared" si="3"/>
        <v>B0</v>
      </c>
      <c r="G25" s="26" t="str">
        <f t="shared" si="4"/>
        <v>03</v>
      </c>
      <c r="H25" s="26" t="str">
        <f t="shared" si="5"/>
        <v>0130</v>
      </c>
      <c r="I25" s="26" t="str">
        <f t="shared" si="6"/>
        <v/>
      </c>
      <c r="J25" s="26" t="str">
        <f t="shared" si="7"/>
        <v>r</v>
      </c>
      <c r="K25" s="26" t="str">
        <f t="shared" si="8"/>
        <v>01</v>
      </c>
      <c r="L25" s="26" t="str">
        <f t="shared" si="9"/>
        <v>F01B0010130</v>
      </c>
      <c r="M25" s="26" t="s">
        <v>651</v>
      </c>
    </row>
    <row r="26" spans="1:13" x14ac:dyDescent="0.25">
      <c r="A26" s="26">
        <v>81</v>
      </c>
      <c r="B26" s="26" t="s">
        <v>139</v>
      </c>
      <c r="C26" s="26" t="s">
        <v>35</v>
      </c>
      <c r="D26" s="26" t="s">
        <v>140</v>
      </c>
      <c r="E26" s="26" t="str">
        <f t="shared" si="2"/>
        <v>F01</v>
      </c>
      <c r="F26" s="26" t="str">
        <f t="shared" si="3"/>
        <v>B0</v>
      </c>
      <c r="G26" s="26" t="str">
        <f t="shared" si="4"/>
        <v>03</v>
      </c>
      <c r="H26" s="26" t="str">
        <f t="shared" si="5"/>
        <v>0150</v>
      </c>
      <c r="I26" s="26" t="str">
        <f t="shared" si="6"/>
        <v/>
      </c>
      <c r="J26" s="26" t="str">
        <f t="shared" si="7"/>
        <v>r</v>
      </c>
      <c r="K26" s="26" t="str">
        <f t="shared" si="8"/>
        <v>01</v>
      </c>
      <c r="L26" s="26" t="str">
        <f t="shared" si="9"/>
        <v>F01B0010150</v>
      </c>
      <c r="M26" s="26" t="s">
        <v>652</v>
      </c>
    </row>
    <row r="27" spans="1:13" x14ac:dyDescent="0.25">
      <c r="A27" s="26">
        <v>81</v>
      </c>
      <c r="B27" s="26" t="s">
        <v>141</v>
      </c>
      <c r="C27" s="26" t="s">
        <v>35</v>
      </c>
      <c r="D27" s="26" t="s">
        <v>142</v>
      </c>
      <c r="E27" s="26" t="str">
        <f t="shared" si="2"/>
        <v>F01</v>
      </c>
      <c r="F27" s="26" t="str">
        <f t="shared" si="3"/>
        <v>B0</v>
      </c>
      <c r="G27" s="26" t="str">
        <f t="shared" si="4"/>
        <v>03</v>
      </c>
      <c r="H27" s="26" t="str">
        <f t="shared" si="5"/>
        <v>0200</v>
      </c>
      <c r="I27" s="26" t="str">
        <f t="shared" si="6"/>
        <v/>
      </c>
      <c r="J27" s="26" t="str">
        <f t="shared" si="7"/>
        <v>r</v>
      </c>
      <c r="K27" s="26" t="str">
        <f t="shared" si="8"/>
        <v>01</v>
      </c>
      <c r="L27" s="26" t="str">
        <f t="shared" si="9"/>
        <v>F01B0010200</v>
      </c>
      <c r="M27" s="26" t="s">
        <v>653</v>
      </c>
    </row>
    <row r="28" spans="1:13" x14ac:dyDescent="0.25">
      <c r="A28" s="26">
        <v>81</v>
      </c>
      <c r="B28" s="26" t="s">
        <v>143</v>
      </c>
      <c r="C28" s="26" t="s">
        <v>35</v>
      </c>
      <c r="D28" s="26" t="s">
        <v>144</v>
      </c>
      <c r="E28" s="26" t="str">
        <f t="shared" si="2"/>
        <v>F01</v>
      </c>
      <c r="F28" s="26" t="str">
        <f t="shared" si="3"/>
        <v>B0</v>
      </c>
      <c r="G28" s="26" t="str">
        <f t="shared" si="4"/>
        <v>03</v>
      </c>
      <c r="H28" s="26" t="str">
        <f t="shared" si="5"/>
        <v>0500</v>
      </c>
      <c r="I28" s="26" t="str">
        <f t="shared" si="6"/>
        <v/>
      </c>
      <c r="J28" s="26" t="str">
        <f t="shared" si="7"/>
        <v>r</v>
      </c>
      <c r="K28" s="26" t="str">
        <f t="shared" si="8"/>
        <v>01</v>
      </c>
      <c r="L28" s="26" t="str">
        <f t="shared" si="9"/>
        <v>F01B0010500</v>
      </c>
      <c r="M28" s="26" t="s">
        <v>654</v>
      </c>
    </row>
    <row r="29" spans="1:13" x14ac:dyDescent="0.25">
      <c r="A29" s="26">
        <v>81</v>
      </c>
      <c r="B29" s="26" t="s">
        <v>145</v>
      </c>
      <c r="C29" s="26" t="s">
        <v>35</v>
      </c>
      <c r="D29" s="26" t="s">
        <v>146</v>
      </c>
      <c r="E29" s="26" t="str">
        <f t="shared" si="2"/>
        <v>F01</v>
      </c>
      <c r="F29" s="26" t="str">
        <f t="shared" si="3"/>
        <v>DN</v>
      </c>
      <c r="G29" s="26" t="str">
        <f t="shared" si="4"/>
        <v>01</v>
      </c>
      <c r="H29" s="26" t="str">
        <f t="shared" si="5"/>
        <v>0025</v>
      </c>
      <c r="I29" s="26" t="str">
        <f t="shared" si="6"/>
        <v/>
      </c>
      <c r="J29" s="26" t="str">
        <f t="shared" si="7"/>
        <v/>
      </c>
      <c r="K29" s="26" t="str">
        <f t="shared" si="8"/>
        <v>01</v>
      </c>
      <c r="L29" s="26" t="str">
        <f t="shared" si="9"/>
        <v>F01DN010025</v>
      </c>
      <c r="M29" s="26" t="s">
        <v>655</v>
      </c>
    </row>
    <row r="30" spans="1:13" x14ac:dyDescent="0.25">
      <c r="A30" s="26">
        <v>81</v>
      </c>
      <c r="B30" s="26" t="s">
        <v>147</v>
      </c>
      <c r="C30" s="26" t="s">
        <v>35</v>
      </c>
      <c r="D30" s="26" t="s">
        <v>148</v>
      </c>
      <c r="E30" s="26" t="str">
        <f t="shared" si="2"/>
        <v>F01</v>
      </c>
      <c r="F30" s="26" t="str">
        <f t="shared" si="3"/>
        <v>DN</v>
      </c>
      <c r="G30" s="26" t="str">
        <f t="shared" si="4"/>
        <v>01</v>
      </c>
      <c r="H30" s="26" t="str">
        <f t="shared" si="5"/>
        <v>0250</v>
      </c>
      <c r="I30" s="26" t="str">
        <f t="shared" si="6"/>
        <v/>
      </c>
      <c r="J30" s="26" t="str">
        <f t="shared" si="7"/>
        <v/>
      </c>
      <c r="K30" s="26" t="str">
        <f t="shared" si="8"/>
        <v>01</v>
      </c>
      <c r="L30" s="26" t="str">
        <f t="shared" si="9"/>
        <v>F01DN010250</v>
      </c>
      <c r="M30" s="26" t="s">
        <v>656</v>
      </c>
    </row>
    <row r="31" spans="1:13" x14ac:dyDescent="0.25">
      <c r="A31" s="26">
        <v>81</v>
      </c>
      <c r="B31" s="26" t="s">
        <v>149</v>
      </c>
      <c r="C31" s="26" t="s">
        <v>35</v>
      </c>
      <c r="D31" s="26" t="s">
        <v>150</v>
      </c>
      <c r="E31" s="26" t="str">
        <f t="shared" si="2"/>
        <v>F01</v>
      </c>
      <c r="F31" s="26" t="str">
        <f t="shared" si="3"/>
        <v>DN</v>
      </c>
      <c r="G31" s="26" t="str">
        <f t="shared" si="4"/>
        <v>01</v>
      </c>
      <c r="H31" s="26" t="str">
        <f t="shared" si="5"/>
        <v>0300</v>
      </c>
      <c r="I31" s="26" t="str">
        <f t="shared" si="6"/>
        <v/>
      </c>
      <c r="J31" s="26" t="str">
        <f t="shared" si="7"/>
        <v/>
      </c>
      <c r="K31" s="26" t="str">
        <f t="shared" si="8"/>
        <v>01</v>
      </c>
      <c r="L31" s="26" t="str">
        <f t="shared" si="9"/>
        <v>F01DN010300</v>
      </c>
      <c r="M31" s="26" t="s">
        <v>657</v>
      </c>
    </row>
    <row r="32" spans="1:13" x14ac:dyDescent="0.25">
      <c r="A32" s="26">
        <v>81</v>
      </c>
      <c r="B32" s="26" t="s">
        <v>151</v>
      </c>
      <c r="C32" s="26" t="s">
        <v>35</v>
      </c>
      <c r="D32" s="26" t="s">
        <v>152</v>
      </c>
      <c r="E32" s="26" t="str">
        <f t="shared" si="2"/>
        <v>F01</v>
      </c>
      <c r="F32" s="26" t="str">
        <f t="shared" si="3"/>
        <v>DN</v>
      </c>
      <c r="G32" s="26" t="str">
        <f t="shared" si="4"/>
        <v>02</v>
      </c>
      <c r="H32" s="26" t="str">
        <f t="shared" si="5"/>
        <v>0030</v>
      </c>
      <c r="I32" s="26" t="str">
        <f t="shared" si="6"/>
        <v/>
      </c>
      <c r="J32" s="26" t="str">
        <f t="shared" si="7"/>
        <v/>
      </c>
      <c r="K32" s="26" t="str">
        <f t="shared" si="8"/>
        <v>02</v>
      </c>
      <c r="L32" s="26" t="str">
        <f t="shared" si="9"/>
        <v>F01DN020030</v>
      </c>
      <c r="M32" s="26" t="s">
        <v>658</v>
      </c>
    </row>
    <row r="33" spans="1:13" x14ac:dyDescent="0.25">
      <c r="A33" s="26">
        <v>81</v>
      </c>
      <c r="B33" s="26" t="s">
        <v>153</v>
      </c>
      <c r="C33" s="26" t="s">
        <v>35</v>
      </c>
      <c r="D33" s="26" t="s">
        <v>154</v>
      </c>
      <c r="E33" s="26" t="str">
        <f t="shared" si="2"/>
        <v>F01</v>
      </c>
      <c r="F33" s="26" t="str">
        <f t="shared" si="3"/>
        <v>DN</v>
      </c>
      <c r="G33" s="26" t="str">
        <f t="shared" si="4"/>
        <v>02</v>
      </c>
      <c r="H33" s="26" t="str">
        <f t="shared" si="5"/>
        <v>0150</v>
      </c>
      <c r="I33" s="26" t="str">
        <f t="shared" si="6"/>
        <v/>
      </c>
      <c r="J33" s="26" t="str">
        <f t="shared" si="7"/>
        <v/>
      </c>
      <c r="K33" s="26" t="str">
        <f t="shared" si="8"/>
        <v>02</v>
      </c>
      <c r="L33" s="26" t="str">
        <f t="shared" si="9"/>
        <v>F01DN020150</v>
      </c>
      <c r="M33" s="26" t="s">
        <v>659</v>
      </c>
    </row>
    <row r="34" spans="1:13" x14ac:dyDescent="0.25">
      <c r="A34" s="26">
        <v>81</v>
      </c>
      <c r="B34" s="26" t="s">
        <v>155</v>
      </c>
      <c r="C34" s="26" t="s">
        <v>35</v>
      </c>
      <c r="D34" s="26" t="s">
        <v>156</v>
      </c>
      <c r="E34" s="26" t="str">
        <f t="shared" si="2"/>
        <v>F01</v>
      </c>
      <c r="F34" s="26" t="str">
        <f t="shared" si="3"/>
        <v>DN</v>
      </c>
      <c r="G34" s="26" t="str">
        <f t="shared" si="4"/>
        <v>02</v>
      </c>
      <c r="H34" s="26" t="str">
        <f t="shared" si="5"/>
        <v>0200</v>
      </c>
      <c r="I34" s="26" t="str">
        <f t="shared" si="6"/>
        <v/>
      </c>
      <c r="J34" s="26" t="str">
        <f t="shared" si="7"/>
        <v/>
      </c>
      <c r="K34" s="26" t="str">
        <f t="shared" si="8"/>
        <v>02</v>
      </c>
      <c r="L34" s="26" t="str">
        <f t="shared" si="9"/>
        <v>F01DN020200</v>
      </c>
      <c r="M34" s="26" t="s">
        <v>660</v>
      </c>
    </row>
    <row r="35" spans="1:13" x14ac:dyDescent="0.25">
      <c r="A35" s="26">
        <v>81</v>
      </c>
      <c r="B35" s="26" t="s">
        <v>157</v>
      </c>
      <c r="C35" s="26" t="s">
        <v>35</v>
      </c>
      <c r="D35" s="26" t="s">
        <v>158</v>
      </c>
      <c r="E35" s="26" t="str">
        <f t="shared" si="2"/>
        <v>F01</v>
      </c>
      <c r="F35" s="26" t="str">
        <f t="shared" si="3"/>
        <v>DN</v>
      </c>
      <c r="G35" s="26" t="str">
        <f t="shared" si="4"/>
        <v>02</v>
      </c>
      <c r="H35" s="26" t="str">
        <f t="shared" si="5"/>
        <v>0250</v>
      </c>
      <c r="I35" s="26" t="str">
        <f t="shared" si="6"/>
        <v/>
      </c>
      <c r="J35" s="26" t="str">
        <f t="shared" si="7"/>
        <v/>
      </c>
      <c r="K35" s="26" t="str">
        <f t="shared" si="8"/>
        <v>02</v>
      </c>
      <c r="L35" s="26" t="str">
        <f t="shared" si="9"/>
        <v>F01DN020250</v>
      </c>
      <c r="M35" s="26" t="s">
        <v>661</v>
      </c>
    </row>
    <row r="36" spans="1:13" x14ac:dyDescent="0.25">
      <c r="A36" s="26">
        <v>81</v>
      </c>
      <c r="B36" s="26" t="s">
        <v>159</v>
      </c>
      <c r="C36" s="26" t="s">
        <v>35</v>
      </c>
      <c r="D36" s="26" t="s">
        <v>160</v>
      </c>
      <c r="E36" s="26" t="str">
        <f t="shared" si="2"/>
        <v>F01</v>
      </c>
      <c r="F36" s="26" t="str">
        <f t="shared" si="3"/>
        <v>DN</v>
      </c>
      <c r="G36" s="26" t="str">
        <f t="shared" si="4"/>
        <v>02</v>
      </c>
      <c r="H36" s="26" t="str">
        <f t="shared" si="5"/>
        <v>0350</v>
      </c>
      <c r="I36" s="26" t="str">
        <f t="shared" si="6"/>
        <v/>
      </c>
      <c r="J36" s="26" t="str">
        <f t="shared" si="7"/>
        <v/>
      </c>
      <c r="K36" s="26" t="str">
        <f t="shared" si="8"/>
        <v>02</v>
      </c>
      <c r="L36" s="26" t="str">
        <f t="shared" si="9"/>
        <v>F01DN020350</v>
      </c>
      <c r="M36" s="26" t="s">
        <v>662</v>
      </c>
    </row>
    <row r="37" spans="1:13" x14ac:dyDescent="0.25">
      <c r="A37" s="26">
        <v>81</v>
      </c>
      <c r="B37" s="26" t="s">
        <v>161</v>
      </c>
      <c r="C37" s="26" t="s">
        <v>35</v>
      </c>
      <c r="D37" s="26" t="s">
        <v>162</v>
      </c>
      <c r="E37" s="26" t="str">
        <f t="shared" si="2"/>
        <v>F01</v>
      </c>
      <c r="F37" s="26" t="str">
        <f t="shared" si="3"/>
        <v>DN</v>
      </c>
      <c r="G37" s="26" t="str">
        <f t="shared" si="4"/>
        <v>02</v>
      </c>
      <c r="H37" s="26" t="str">
        <f t="shared" si="5"/>
        <v>0500</v>
      </c>
      <c r="I37" s="26" t="str">
        <f t="shared" si="6"/>
        <v/>
      </c>
      <c r="J37" s="26" t="str">
        <f t="shared" si="7"/>
        <v/>
      </c>
      <c r="K37" s="26" t="str">
        <f t="shared" si="8"/>
        <v>02</v>
      </c>
      <c r="L37" s="26" t="str">
        <f t="shared" si="9"/>
        <v>F01DN020500</v>
      </c>
      <c r="M37" s="26" t="s">
        <v>663</v>
      </c>
    </row>
    <row r="38" spans="1:13" x14ac:dyDescent="0.25">
      <c r="A38" s="26">
        <v>81</v>
      </c>
      <c r="B38" s="26" t="s">
        <v>163</v>
      </c>
      <c r="C38" s="26" t="s">
        <v>35</v>
      </c>
      <c r="D38" s="26" t="s">
        <v>164</v>
      </c>
      <c r="E38" s="26" t="str">
        <f t="shared" si="2"/>
        <v>F01</v>
      </c>
      <c r="F38" s="26" t="str">
        <f t="shared" si="3"/>
        <v>DN</v>
      </c>
      <c r="G38" s="26" t="str">
        <f t="shared" si="4"/>
        <v>02</v>
      </c>
      <c r="H38" s="26" t="str">
        <f t="shared" si="5"/>
        <v>1000</v>
      </c>
      <c r="I38" s="26" t="str">
        <f t="shared" si="6"/>
        <v/>
      </c>
      <c r="J38" s="26" t="str">
        <f t="shared" si="7"/>
        <v/>
      </c>
      <c r="K38" s="26" t="str">
        <f t="shared" si="8"/>
        <v>02</v>
      </c>
      <c r="L38" s="26" t="str">
        <f t="shared" si="9"/>
        <v>F01DN021000</v>
      </c>
      <c r="M38" s="26" t="s">
        <v>664</v>
      </c>
    </row>
    <row r="39" spans="1:13" x14ac:dyDescent="0.25">
      <c r="A39" s="26">
        <v>81</v>
      </c>
      <c r="B39" s="26" t="s">
        <v>165</v>
      </c>
      <c r="C39" s="26" t="s">
        <v>35</v>
      </c>
      <c r="D39" s="26" t="s">
        <v>166</v>
      </c>
      <c r="E39" s="26" t="str">
        <f t="shared" si="2"/>
        <v>F01</v>
      </c>
      <c r="F39" s="26" t="str">
        <f t="shared" si="3"/>
        <v>DN</v>
      </c>
      <c r="G39" s="26" t="str">
        <f t="shared" si="4"/>
        <v>03</v>
      </c>
      <c r="H39" s="26" t="str">
        <f t="shared" si="5"/>
        <v>0050</v>
      </c>
      <c r="I39" s="26" t="str">
        <f t="shared" si="6"/>
        <v/>
      </c>
      <c r="J39" s="26" t="str">
        <f t="shared" si="7"/>
        <v>r</v>
      </c>
      <c r="K39" s="26" t="str">
        <f t="shared" si="8"/>
        <v>01</v>
      </c>
      <c r="L39" s="26" t="str">
        <f t="shared" si="9"/>
        <v>F01DN010050</v>
      </c>
      <c r="M39" s="26" t="s">
        <v>665</v>
      </c>
    </row>
    <row r="40" spans="1:13" x14ac:dyDescent="0.25">
      <c r="A40" s="26">
        <v>81</v>
      </c>
      <c r="B40" s="26" t="s">
        <v>167</v>
      </c>
      <c r="C40" s="26" t="s">
        <v>35</v>
      </c>
      <c r="D40" s="26" t="s">
        <v>168</v>
      </c>
      <c r="E40" s="26" t="str">
        <f t="shared" si="2"/>
        <v>F01</v>
      </c>
      <c r="F40" s="26" t="str">
        <f t="shared" si="3"/>
        <v>DN</v>
      </c>
      <c r="G40" s="26" t="str">
        <f t="shared" si="4"/>
        <v>03</v>
      </c>
      <c r="H40" s="26" t="str">
        <f t="shared" si="5"/>
        <v>0100</v>
      </c>
      <c r="I40" s="26" t="str">
        <f t="shared" si="6"/>
        <v/>
      </c>
      <c r="J40" s="26" t="str">
        <f t="shared" si="7"/>
        <v>r</v>
      </c>
      <c r="K40" s="26" t="str">
        <f t="shared" si="8"/>
        <v>01</v>
      </c>
      <c r="L40" s="26" t="str">
        <f t="shared" si="9"/>
        <v>F01DN010100</v>
      </c>
      <c r="M40" s="26" t="s">
        <v>666</v>
      </c>
    </row>
    <row r="41" spans="1:13" x14ac:dyDescent="0.25">
      <c r="A41" s="26">
        <v>81</v>
      </c>
      <c r="B41" s="26" t="s">
        <v>169</v>
      </c>
      <c r="C41" s="26" t="s">
        <v>35</v>
      </c>
      <c r="D41" s="26" t="s">
        <v>170</v>
      </c>
      <c r="E41" s="26" t="str">
        <f t="shared" si="2"/>
        <v>F01</v>
      </c>
      <c r="F41" s="26" t="str">
        <f t="shared" si="3"/>
        <v>DN</v>
      </c>
      <c r="G41" s="26" t="str">
        <f t="shared" si="4"/>
        <v>03</v>
      </c>
      <c r="H41" s="26" t="str">
        <f t="shared" si="5"/>
        <v>0120</v>
      </c>
      <c r="I41" s="26" t="str">
        <f t="shared" si="6"/>
        <v/>
      </c>
      <c r="J41" s="26" t="str">
        <f t="shared" si="7"/>
        <v>r</v>
      </c>
      <c r="K41" s="26" t="str">
        <f t="shared" si="8"/>
        <v>01</v>
      </c>
      <c r="L41" s="26" t="str">
        <f t="shared" si="9"/>
        <v>F01DN010120</v>
      </c>
      <c r="M41" s="26" t="s">
        <v>667</v>
      </c>
    </row>
    <row r="42" spans="1:13" x14ac:dyDescent="0.25">
      <c r="A42" s="26">
        <v>81</v>
      </c>
      <c r="B42" s="26" t="s">
        <v>171</v>
      </c>
      <c r="C42" s="26" t="s">
        <v>35</v>
      </c>
      <c r="D42" s="26" t="s">
        <v>172</v>
      </c>
      <c r="E42" s="26" t="str">
        <f t="shared" si="2"/>
        <v>F01</v>
      </c>
      <c r="F42" s="26" t="str">
        <f t="shared" si="3"/>
        <v>DN</v>
      </c>
      <c r="G42" s="26" t="str">
        <f t="shared" si="4"/>
        <v>03</v>
      </c>
      <c r="H42" s="26" t="str">
        <f t="shared" si="5"/>
        <v>0150</v>
      </c>
      <c r="I42" s="26" t="str">
        <f t="shared" si="6"/>
        <v/>
      </c>
      <c r="J42" s="26" t="str">
        <f t="shared" si="7"/>
        <v>r</v>
      </c>
      <c r="K42" s="26" t="str">
        <f t="shared" si="8"/>
        <v>01</v>
      </c>
      <c r="L42" s="26" t="str">
        <f t="shared" si="9"/>
        <v>F01DN010150</v>
      </c>
      <c r="M42" s="26" t="s">
        <v>668</v>
      </c>
    </row>
    <row r="43" spans="1:13" x14ac:dyDescent="0.25">
      <c r="A43" s="26">
        <v>81</v>
      </c>
      <c r="B43" s="26" t="s">
        <v>173</v>
      </c>
      <c r="C43" s="26" t="s">
        <v>35</v>
      </c>
      <c r="D43" s="26" t="s">
        <v>174</v>
      </c>
      <c r="E43" s="26" t="str">
        <f t="shared" si="2"/>
        <v>F01</v>
      </c>
      <c r="F43" s="26" t="str">
        <f t="shared" si="3"/>
        <v>DN</v>
      </c>
      <c r="G43" s="26" t="str">
        <f t="shared" si="4"/>
        <v>03</v>
      </c>
      <c r="H43" s="26" t="str">
        <f t="shared" si="5"/>
        <v>0200</v>
      </c>
      <c r="I43" s="26" t="str">
        <f t="shared" si="6"/>
        <v/>
      </c>
      <c r="J43" s="26" t="str">
        <f t="shared" si="7"/>
        <v>r</v>
      </c>
      <c r="K43" s="26" t="str">
        <f t="shared" si="8"/>
        <v>01</v>
      </c>
      <c r="L43" s="26" t="str">
        <f t="shared" si="9"/>
        <v>F01DN010200</v>
      </c>
      <c r="M43" s="26" t="s">
        <v>669</v>
      </c>
    </row>
    <row r="44" spans="1:13" x14ac:dyDescent="0.25">
      <c r="A44" s="26">
        <v>81</v>
      </c>
      <c r="B44" s="26" t="s">
        <v>175</v>
      </c>
      <c r="C44" s="26" t="s">
        <v>35</v>
      </c>
      <c r="D44" s="26" t="s">
        <v>176</v>
      </c>
      <c r="E44" s="26" t="str">
        <f t="shared" si="2"/>
        <v>F01</v>
      </c>
      <c r="F44" s="26" t="str">
        <f t="shared" si="3"/>
        <v>DN</v>
      </c>
      <c r="G44" s="26" t="str">
        <f t="shared" si="4"/>
        <v>03</v>
      </c>
      <c r="H44" s="26" t="str">
        <f t="shared" si="5"/>
        <v>0250</v>
      </c>
      <c r="I44" s="26" t="str">
        <f t="shared" si="6"/>
        <v/>
      </c>
      <c r="J44" s="26" t="str">
        <f t="shared" si="7"/>
        <v>r</v>
      </c>
      <c r="K44" s="26" t="str">
        <f t="shared" si="8"/>
        <v>01</v>
      </c>
      <c r="L44" s="26" t="str">
        <f t="shared" si="9"/>
        <v>F01DN010250</v>
      </c>
      <c r="M44" s="26" t="s">
        <v>670</v>
      </c>
    </row>
    <row r="45" spans="1:13" x14ac:dyDescent="0.25">
      <c r="A45" s="26">
        <v>81</v>
      </c>
      <c r="B45" s="26" t="s">
        <v>177</v>
      </c>
      <c r="C45" s="26" t="s">
        <v>35</v>
      </c>
      <c r="D45" s="26" t="s">
        <v>178</v>
      </c>
      <c r="E45" s="26" t="str">
        <f t="shared" si="2"/>
        <v>F01</v>
      </c>
      <c r="F45" s="26" t="str">
        <f t="shared" si="3"/>
        <v>DN</v>
      </c>
      <c r="G45" s="26" t="str">
        <f t="shared" si="4"/>
        <v>03</v>
      </c>
      <c r="H45" s="26" t="str">
        <f t="shared" si="5"/>
        <v>0300</v>
      </c>
      <c r="I45" s="26" t="str">
        <f t="shared" si="6"/>
        <v/>
      </c>
      <c r="J45" s="26" t="str">
        <f t="shared" si="7"/>
        <v>r</v>
      </c>
      <c r="K45" s="26" t="str">
        <f t="shared" si="8"/>
        <v>01</v>
      </c>
      <c r="L45" s="26" t="str">
        <f t="shared" si="9"/>
        <v>F01DN010300</v>
      </c>
      <c r="M45" s="26" t="s">
        <v>671</v>
      </c>
    </row>
    <row r="46" spans="1:13" x14ac:dyDescent="0.25">
      <c r="A46" s="26">
        <v>81</v>
      </c>
      <c r="B46" s="26" t="s">
        <v>179</v>
      </c>
      <c r="C46" s="26" t="s">
        <v>35</v>
      </c>
      <c r="D46" s="26" t="s">
        <v>180</v>
      </c>
      <c r="E46" s="26" t="str">
        <f t="shared" si="2"/>
        <v>F01</v>
      </c>
      <c r="F46" s="26" t="str">
        <f t="shared" si="3"/>
        <v>DN</v>
      </c>
      <c r="G46" s="26" t="str">
        <f t="shared" si="4"/>
        <v>03</v>
      </c>
      <c r="H46" s="26" t="str">
        <f t="shared" si="5"/>
        <v>0450</v>
      </c>
      <c r="I46" s="26" t="str">
        <f t="shared" si="6"/>
        <v/>
      </c>
      <c r="J46" s="26" t="str">
        <f t="shared" si="7"/>
        <v>r</v>
      </c>
      <c r="K46" s="26" t="str">
        <f t="shared" si="8"/>
        <v>01</v>
      </c>
      <c r="L46" s="26" t="str">
        <f t="shared" si="9"/>
        <v>F01DN010450</v>
      </c>
      <c r="M46" s="26" t="s">
        <v>672</v>
      </c>
    </row>
    <row r="47" spans="1:13" x14ac:dyDescent="0.25">
      <c r="A47" s="26">
        <v>81</v>
      </c>
      <c r="B47" s="26" t="s">
        <v>181</v>
      </c>
      <c r="C47" s="26" t="s">
        <v>35</v>
      </c>
      <c r="D47" s="26" t="s">
        <v>182</v>
      </c>
      <c r="E47" s="26" t="str">
        <f t="shared" si="2"/>
        <v>F01</v>
      </c>
      <c r="F47" s="26" t="str">
        <f t="shared" si="3"/>
        <v>DN</v>
      </c>
      <c r="G47" s="26" t="str">
        <f t="shared" si="4"/>
        <v>03</v>
      </c>
      <c r="H47" s="26" t="str">
        <f t="shared" si="5"/>
        <v>0500</v>
      </c>
      <c r="I47" s="26" t="str">
        <f t="shared" si="6"/>
        <v/>
      </c>
      <c r="J47" s="26" t="str">
        <f t="shared" si="7"/>
        <v>r</v>
      </c>
      <c r="K47" s="26" t="str">
        <f t="shared" si="8"/>
        <v>01</v>
      </c>
      <c r="L47" s="26" t="str">
        <f t="shared" si="9"/>
        <v>F01DN010500</v>
      </c>
      <c r="M47" s="26" t="s">
        <v>673</v>
      </c>
    </row>
    <row r="48" spans="1:13" x14ac:dyDescent="0.25">
      <c r="A48" s="26">
        <v>81</v>
      </c>
      <c r="B48" s="26" t="s">
        <v>183</v>
      </c>
      <c r="C48" s="26" t="s">
        <v>35</v>
      </c>
      <c r="D48" s="26" t="s">
        <v>184</v>
      </c>
      <c r="E48" s="26" t="str">
        <f t="shared" si="2"/>
        <v>F01</v>
      </c>
      <c r="F48" s="26" t="str">
        <f t="shared" si="3"/>
        <v>DN</v>
      </c>
      <c r="G48" s="26" t="str">
        <f t="shared" si="4"/>
        <v>03</v>
      </c>
      <c r="H48" s="26" t="str">
        <f t="shared" si="5"/>
        <v>1000</v>
      </c>
      <c r="I48" s="26" t="str">
        <f t="shared" si="6"/>
        <v/>
      </c>
      <c r="J48" s="26" t="str">
        <f t="shared" si="7"/>
        <v>r</v>
      </c>
      <c r="K48" s="26" t="str">
        <f t="shared" si="8"/>
        <v>01</v>
      </c>
      <c r="L48" s="26" t="str">
        <f t="shared" si="9"/>
        <v>F01DN011000</v>
      </c>
      <c r="M48" s="26" t="s">
        <v>674</v>
      </c>
    </row>
    <row r="49" spans="1:13" x14ac:dyDescent="0.25">
      <c r="A49" s="26">
        <v>81</v>
      </c>
      <c r="B49" s="26" t="s">
        <v>185</v>
      </c>
      <c r="C49" s="26" t="s">
        <v>35</v>
      </c>
      <c r="D49" s="26" t="s">
        <v>186</v>
      </c>
      <c r="E49" s="26" t="str">
        <f t="shared" si="2"/>
        <v>F01</v>
      </c>
      <c r="F49" s="26" t="str">
        <f t="shared" si="3"/>
        <v>DN</v>
      </c>
      <c r="G49" s="26" t="str">
        <f t="shared" si="4"/>
        <v>04</v>
      </c>
      <c r="H49" s="26" t="str">
        <f t="shared" si="5"/>
        <v>0500</v>
      </c>
      <c r="I49" s="26" t="str">
        <f t="shared" si="6"/>
        <v/>
      </c>
      <c r="J49" s="26" t="str">
        <f t="shared" si="7"/>
        <v/>
      </c>
      <c r="K49" s="26" t="str">
        <f t="shared" si="8"/>
        <v>04</v>
      </c>
      <c r="L49" s="26" t="str">
        <f t="shared" si="9"/>
        <v>F01DN040500</v>
      </c>
      <c r="M49" s="26" t="s">
        <v>675</v>
      </c>
    </row>
    <row r="50" spans="1:13" x14ac:dyDescent="0.25">
      <c r="A50" s="26">
        <v>81</v>
      </c>
      <c r="B50" s="26" t="s">
        <v>187</v>
      </c>
      <c r="C50" s="26" t="s">
        <v>35</v>
      </c>
      <c r="D50" s="26" t="s">
        <v>188</v>
      </c>
      <c r="E50" s="26" t="str">
        <f t="shared" si="2"/>
        <v>F01</v>
      </c>
      <c r="F50" s="26" t="str">
        <f t="shared" si="3"/>
        <v>DV</v>
      </c>
      <c r="G50" s="26" t="str">
        <f t="shared" si="4"/>
        <v>01</v>
      </c>
      <c r="H50" s="26" t="str">
        <f t="shared" si="5"/>
        <v>0150</v>
      </c>
      <c r="I50" s="26" t="str">
        <f t="shared" si="6"/>
        <v>x</v>
      </c>
      <c r="J50" s="26" t="str">
        <f t="shared" si="7"/>
        <v/>
      </c>
      <c r="K50" s="26" t="str">
        <f t="shared" si="8"/>
        <v>01</v>
      </c>
      <c r="L50" s="26" t="str">
        <f t="shared" si="9"/>
        <v>DeleteRow</v>
      </c>
      <c r="M50" s="26" t="s">
        <v>676</v>
      </c>
    </row>
    <row r="51" spans="1:13" x14ac:dyDescent="0.25">
      <c r="A51" s="26">
        <v>81</v>
      </c>
      <c r="B51" s="26" t="s">
        <v>189</v>
      </c>
      <c r="C51" s="26" t="s">
        <v>35</v>
      </c>
      <c r="D51" s="26" t="s">
        <v>190</v>
      </c>
      <c r="E51" s="26" t="str">
        <f t="shared" si="2"/>
        <v>F01</v>
      </c>
      <c r="F51" s="26" t="str">
        <f t="shared" si="3"/>
        <v>DV</v>
      </c>
      <c r="G51" s="26" t="str">
        <f t="shared" si="4"/>
        <v>02</v>
      </c>
      <c r="H51" s="26" t="str">
        <f t="shared" si="5"/>
        <v>1000</v>
      </c>
      <c r="I51" s="26" t="str">
        <f t="shared" si="6"/>
        <v>x</v>
      </c>
      <c r="J51" s="26" t="str">
        <f t="shared" si="7"/>
        <v/>
      </c>
      <c r="K51" s="26" t="str">
        <f t="shared" si="8"/>
        <v>02</v>
      </c>
      <c r="L51" s="26" t="str">
        <f t="shared" si="9"/>
        <v>DeleteRow</v>
      </c>
      <c r="M51" s="26" t="s">
        <v>677</v>
      </c>
    </row>
    <row r="52" spans="1:13" x14ac:dyDescent="0.25">
      <c r="A52" s="26">
        <v>81</v>
      </c>
      <c r="B52" s="26" t="s">
        <v>191</v>
      </c>
      <c r="C52" s="26" t="s">
        <v>35</v>
      </c>
      <c r="D52" s="26" t="s">
        <v>192</v>
      </c>
      <c r="E52" s="26" t="str">
        <f t="shared" si="2"/>
        <v>F01</v>
      </c>
      <c r="F52" s="26" t="str">
        <f t="shared" si="3"/>
        <v>DV</v>
      </c>
      <c r="G52" s="26" t="str">
        <f t="shared" si="4"/>
        <v>03</v>
      </c>
      <c r="H52" s="26" t="str">
        <f t="shared" si="5"/>
        <v>0150</v>
      </c>
      <c r="I52" s="26" t="str">
        <f t="shared" si="6"/>
        <v>x</v>
      </c>
      <c r="J52" s="26" t="str">
        <f t="shared" si="7"/>
        <v>r</v>
      </c>
      <c r="K52" s="26" t="str">
        <f t="shared" si="8"/>
        <v>01</v>
      </c>
      <c r="L52" s="26" t="str">
        <f t="shared" si="9"/>
        <v>DeleteRow</v>
      </c>
      <c r="M52" s="26" t="s">
        <v>678</v>
      </c>
    </row>
    <row r="53" spans="1:13" x14ac:dyDescent="0.25">
      <c r="A53" s="26">
        <v>81</v>
      </c>
      <c r="B53" s="26" t="s">
        <v>193</v>
      </c>
      <c r="C53" s="26" t="s">
        <v>35</v>
      </c>
      <c r="D53" s="26" t="s">
        <v>194</v>
      </c>
      <c r="E53" s="26" t="str">
        <f t="shared" si="2"/>
        <v>F01</v>
      </c>
      <c r="F53" s="26" t="str">
        <f t="shared" si="3"/>
        <v>DZ</v>
      </c>
      <c r="G53" s="26" t="str">
        <f t="shared" si="4"/>
        <v>03</v>
      </c>
      <c r="H53" s="26" t="str">
        <f t="shared" si="5"/>
        <v>0100</v>
      </c>
      <c r="I53" s="26" t="str">
        <f t="shared" si="6"/>
        <v>x</v>
      </c>
      <c r="J53" s="26" t="str">
        <f t="shared" si="7"/>
        <v>r</v>
      </c>
      <c r="K53" s="26" t="str">
        <f t="shared" si="8"/>
        <v>01</v>
      </c>
      <c r="L53" s="26" t="str">
        <f t="shared" si="9"/>
        <v>DeleteRow</v>
      </c>
      <c r="M53" s="26" t="s">
        <v>679</v>
      </c>
    </row>
    <row r="54" spans="1:13" x14ac:dyDescent="0.25">
      <c r="A54" s="26">
        <v>81</v>
      </c>
      <c r="B54" s="26" t="s">
        <v>195</v>
      </c>
      <c r="C54" s="26" t="s">
        <v>35</v>
      </c>
      <c r="D54" s="26" t="s">
        <v>196</v>
      </c>
      <c r="E54" s="26" t="str">
        <f t="shared" si="2"/>
        <v>F01</v>
      </c>
      <c r="F54" s="26" t="str">
        <f t="shared" si="3"/>
        <v>DZ</v>
      </c>
      <c r="G54" s="26" t="str">
        <f t="shared" si="4"/>
        <v>03</v>
      </c>
      <c r="H54" s="26" t="str">
        <f t="shared" si="5"/>
        <v>0150</v>
      </c>
      <c r="I54" s="26" t="str">
        <f t="shared" si="6"/>
        <v>x</v>
      </c>
      <c r="J54" s="26" t="str">
        <f t="shared" si="7"/>
        <v>r</v>
      </c>
      <c r="K54" s="26" t="str">
        <f t="shared" si="8"/>
        <v>01</v>
      </c>
      <c r="L54" s="26" t="str">
        <f t="shared" si="9"/>
        <v>DeleteRow</v>
      </c>
      <c r="M54" s="26" t="s">
        <v>680</v>
      </c>
    </row>
    <row r="55" spans="1:13" x14ac:dyDescent="0.25">
      <c r="A55" s="26">
        <v>81</v>
      </c>
      <c r="B55" s="26" t="s">
        <v>197</v>
      </c>
      <c r="C55" s="26" t="s">
        <v>35</v>
      </c>
      <c r="D55" s="26" t="s">
        <v>198</v>
      </c>
      <c r="E55" s="26" t="str">
        <f t="shared" si="2"/>
        <v>F01</v>
      </c>
      <c r="F55" s="26" t="str">
        <f t="shared" si="3"/>
        <v>LS</v>
      </c>
      <c r="G55" s="26" t="str">
        <f t="shared" si="4"/>
        <v>02</v>
      </c>
      <c r="H55" s="26" t="str">
        <f t="shared" si="5"/>
        <v>0150</v>
      </c>
      <c r="I55" s="26" t="str">
        <f t="shared" si="6"/>
        <v/>
      </c>
      <c r="J55" s="26" t="str">
        <f t="shared" si="7"/>
        <v/>
      </c>
      <c r="K55" s="26" t="str">
        <f t="shared" si="8"/>
        <v>02</v>
      </c>
      <c r="L55" s="26" t="str">
        <f t="shared" si="9"/>
        <v>F01LS020150</v>
      </c>
      <c r="M55" s="26" t="s">
        <v>681</v>
      </c>
    </row>
    <row r="56" spans="1:13" x14ac:dyDescent="0.25">
      <c r="A56" s="26">
        <v>81</v>
      </c>
      <c r="B56" s="26" t="s">
        <v>199</v>
      </c>
      <c r="C56" s="26" t="s">
        <v>35</v>
      </c>
      <c r="D56" s="26" t="s">
        <v>200</v>
      </c>
      <c r="E56" s="26" t="str">
        <f t="shared" si="2"/>
        <v>F01</v>
      </c>
      <c r="F56" s="26" t="str">
        <f t="shared" si="3"/>
        <v>LS</v>
      </c>
      <c r="G56" s="26" t="str">
        <f t="shared" si="4"/>
        <v>02</v>
      </c>
      <c r="H56" s="26" t="str">
        <f t="shared" si="5"/>
        <v>0200</v>
      </c>
      <c r="I56" s="26" t="str">
        <f t="shared" si="6"/>
        <v/>
      </c>
      <c r="J56" s="26" t="str">
        <f t="shared" si="7"/>
        <v/>
      </c>
      <c r="K56" s="26" t="str">
        <f t="shared" si="8"/>
        <v>02</v>
      </c>
      <c r="L56" s="26" t="str">
        <f t="shared" si="9"/>
        <v>F01LS020200</v>
      </c>
      <c r="M56" s="26" t="s">
        <v>682</v>
      </c>
    </row>
    <row r="57" spans="1:13" x14ac:dyDescent="0.25">
      <c r="A57" s="26">
        <v>81</v>
      </c>
      <c r="B57" s="26" t="s">
        <v>201</v>
      </c>
      <c r="C57" s="26" t="s">
        <v>35</v>
      </c>
      <c r="D57" s="26" t="s">
        <v>202</v>
      </c>
      <c r="E57" s="26" t="str">
        <f t="shared" si="2"/>
        <v>F01</v>
      </c>
      <c r="F57" s="26" t="str">
        <f t="shared" si="3"/>
        <v>LS</v>
      </c>
      <c r="G57" s="26" t="str">
        <f t="shared" si="4"/>
        <v>02</v>
      </c>
      <c r="H57" s="26" t="str">
        <f t="shared" si="5"/>
        <v>0400</v>
      </c>
      <c r="I57" s="26" t="str">
        <f t="shared" si="6"/>
        <v/>
      </c>
      <c r="J57" s="26" t="str">
        <f t="shared" si="7"/>
        <v/>
      </c>
      <c r="K57" s="26" t="str">
        <f t="shared" si="8"/>
        <v>02</v>
      </c>
      <c r="L57" s="26" t="str">
        <f t="shared" si="9"/>
        <v>F01LS020400</v>
      </c>
      <c r="M57" s="26" t="s">
        <v>683</v>
      </c>
    </row>
    <row r="58" spans="1:13" x14ac:dyDescent="0.25">
      <c r="A58" s="26">
        <v>81</v>
      </c>
      <c r="B58" s="26" t="s">
        <v>203</v>
      </c>
      <c r="C58" s="26" t="s">
        <v>35</v>
      </c>
      <c r="D58" s="26" t="s">
        <v>204</v>
      </c>
      <c r="E58" s="26" t="str">
        <f t="shared" si="2"/>
        <v>F01</v>
      </c>
      <c r="F58" s="26" t="str">
        <f t="shared" si="3"/>
        <v>LS</v>
      </c>
      <c r="G58" s="26" t="str">
        <f t="shared" si="4"/>
        <v>02</v>
      </c>
      <c r="H58" s="26" t="str">
        <f t="shared" si="5"/>
        <v>0500</v>
      </c>
      <c r="I58" s="26" t="str">
        <f t="shared" si="6"/>
        <v/>
      </c>
      <c r="J58" s="26" t="str">
        <f t="shared" si="7"/>
        <v/>
      </c>
      <c r="K58" s="26" t="str">
        <f t="shared" si="8"/>
        <v>02</v>
      </c>
      <c r="L58" s="26" t="str">
        <f t="shared" si="9"/>
        <v>F01LS020500</v>
      </c>
      <c r="M58" s="26" t="s">
        <v>684</v>
      </c>
    </row>
    <row r="59" spans="1:13" x14ac:dyDescent="0.25">
      <c r="A59" s="26">
        <v>81</v>
      </c>
      <c r="B59" s="26" t="s">
        <v>205</v>
      </c>
      <c r="C59" s="26" t="s">
        <v>35</v>
      </c>
      <c r="D59" s="26" t="s">
        <v>206</v>
      </c>
      <c r="E59" s="26" t="str">
        <f t="shared" si="2"/>
        <v>F01</v>
      </c>
      <c r="F59" s="26" t="str">
        <f t="shared" si="3"/>
        <v>LS</v>
      </c>
      <c r="G59" s="26" t="str">
        <f t="shared" si="4"/>
        <v>02</v>
      </c>
      <c r="H59" s="26" t="str">
        <f t="shared" si="5"/>
        <v>1000</v>
      </c>
      <c r="I59" s="26" t="str">
        <f t="shared" si="6"/>
        <v/>
      </c>
      <c r="J59" s="26" t="str">
        <f t="shared" si="7"/>
        <v/>
      </c>
      <c r="K59" s="26" t="str">
        <f t="shared" si="8"/>
        <v>02</v>
      </c>
      <c r="L59" s="26" t="str">
        <f t="shared" si="9"/>
        <v>F01LS021000</v>
      </c>
      <c r="M59" s="26" t="s">
        <v>685</v>
      </c>
    </row>
    <row r="60" spans="1:13" x14ac:dyDescent="0.25">
      <c r="A60" s="26">
        <v>81</v>
      </c>
      <c r="B60" s="26" t="s">
        <v>207</v>
      </c>
      <c r="C60" s="26" t="s">
        <v>35</v>
      </c>
      <c r="D60" s="26" t="s">
        <v>208</v>
      </c>
      <c r="E60" s="26" t="str">
        <f t="shared" si="2"/>
        <v>F01</v>
      </c>
      <c r="F60" s="26" t="str">
        <f t="shared" si="3"/>
        <v>LS</v>
      </c>
      <c r="G60" s="26" t="str">
        <f t="shared" si="4"/>
        <v>03</v>
      </c>
      <c r="H60" s="26" t="str">
        <f t="shared" si="5"/>
        <v>0050</v>
      </c>
      <c r="I60" s="26" t="str">
        <f t="shared" si="6"/>
        <v/>
      </c>
      <c r="J60" s="26" t="str">
        <f t="shared" si="7"/>
        <v>r</v>
      </c>
      <c r="K60" s="26" t="str">
        <f t="shared" si="8"/>
        <v>01</v>
      </c>
      <c r="L60" s="26" t="str">
        <f t="shared" si="9"/>
        <v>F01LS010050</v>
      </c>
      <c r="M60" s="26" t="s">
        <v>686</v>
      </c>
    </row>
    <row r="61" spans="1:13" x14ac:dyDescent="0.25">
      <c r="A61" s="26">
        <v>81</v>
      </c>
      <c r="B61" s="26" t="s">
        <v>209</v>
      </c>
      <c r="C61" s="26" t="s">
        <v>35</v>
      </c>
      <c r="D61" s="26" t="s">
        <v>210</v>
      </c>
      <c r="E61" s="26" t="str">
        <f t="shared" si="2"/>
        <v>F01</v>
      </c>
      <c r="F61" s="26" t="str">
        <f t="shared" si="3"/>
        <v>LS</v>
      </c>
      <c r="G61" s="26" t="str">
        <f t="shared" si="4"/>
        <v>03</v>
      </c>
      <c r="H61" s="26" t="str">
        <f t="shared" si="5"/>
        <v>0060</v>
      </c>
      <c r="I61" s="26" t="str">
        <f t="shared" si="6"/>
        <v/>
      </c>
      <c r="J61" s="26" t="str">
        <f t="shared" si="7"/>
        <v>r</v>
      </c>
      <c r="K61" s="26" t="str">
        <f t="shared" si="8"/>
        <v>01</v>
      </c>
      <c r="L61" s="26" t="str">
        <f t="shared" si="9"/>
        <v>F01LS010060</v>
      </c>
      <c r="M61" s="26" t="s">
        <v>687</v>
      </c>
    </row>
    <row r="62" spans="1:13" x14ac:dyDescent="0.25">
      <c r="A62" s="26">
        <v>81</v>
      </c>
      <c r="B62" s="26" t="s">
        <v>211</v>
      </c>
      <c r="C62" s="26" t="s">
        <v>35</v>
      </c>
      <c r="D62" s="26" t="s">
        <v>212</v>
      </c>
      <c r="E62" s="26" t="str">
        <f t="shared" si="2"/>
        <v>F01</v>
      </c>
      <c r="F62" s="26" t="str">
        <f t="shared" si="3"/>
        <v>LS</v>
      </c>
      <c r="G62" s="26" t="str">
        <f t="shared" si="4"/>
        <v>03</v>
      </c>
      <c r="H62" s="26" t="str">
        <f t="shared" si="5"/>
        <v>0100</v>
      </c>
      <c r="I62" s="26" t="str">
        <f t="shared" si="6"/>
        <v/>
      </c>
      <c r="J62" s="26" t="str">
        <f t="shared" si="7"/>
        <v>r</v>
      </c>
      <c r="K62" s="26" t="str">
        <f t="shared" si="8"/>
        <v>01</v>
      </c>
      <c r="L62" s="26" t="str">
        <f t="shared" si="9"/>
        <v>F01LS010100</v>
      </c>
      <c r="M62" s="26" t="s">
        <v>688</v>
      </c>
    </row>
    <row r="63" spans="1:13" x14ac:dyDescent="0.25">
      <c r="A63" s="26">
        <v>81</v>
      </c>
      <c r="B63" s="26" t="s">
        <v>213</v>
      </c>
      <c r="C63" s="26" t="s">
        <v>35</v>
      </c>
      <c r="D63" s="26" t="s">
        <v>214</v>
      </c>
      <c r="E63" s="26" t="str">
        <f t="shared" si="2"/>
        <v>F01</v>
      </c>
      <c r="F63" s="26" t="str">
        <f t="shared" si="3"/>
        <v>LS</v>
      </c>
      <c r="G63" s="26" t="str">
        <f t="shared" si="4"/>
        <v>03</v>
      </c>
      <c r="H63" s="26" t="str">
        <f t="shared" si="5"/>
        <v>0120</v>
      </c>
      <c r="I63" s="26" t="str">
        <f t="shared" si="6"/>
        <v/>
      </c>
      <c r="J63" s="26" t="str">
        <f t="shared" si="7"/>
        <v>r</v>
      </c>
      <c r="K63" s="26" t="str">
        <f t="shared" si="8"/>
        <v>01</v>
      </c>
      <c r="L63" s="26" t="str">
        <f t="shared" si="9"/>
        <v>F01LS010120</v>
      </c>
      <c r="M63" s="26" t="s">
        <v>689</v>
      </c>
    </row>
    <row r="64" spans="1:13" x14ac:dyDescent="0.25">
      <c r="A64" s="26">
        <v>81</v>
      </c>
      <c r="B64" s="26" t="s">
        <v>215</v>
      </c>
      <c r="C64" s="26" t="s">
        <v>35</v>
      </c>
      <c r="D64" s="26" t="s">
        <v>216</v>
      </c>
      <c r="E64" s="26" t="str">
        <f t="shared" si="2"/>
        <v>F01</v>
      </c>
      <c r="F64" s="26" t="str">
        <f t="shared" si="3"/>
        <v>LS</v>
      </c>
      <c r="G64" s="26" t="str">
        <f t="shared" si="4"/>
        <v>03</v>
      </c>
      <c r="H64" s="26" t="str">
        <f t="shared" si="5"/>
        <v>0130</v>
      </c>
      <c r="I64" s="26" t="str">
        <f t="shared" si="6"/>
        <v/>
      </c>
      <c r="J64" s="26" t="str">
        <f t="shared" si="7"/>
        <v>r</v>
      </c>
      <c r="K64" s="26" t="str">
        <f t="shared" si="8"/>
        <v>01</v>
      </c>
      <c r="L64" s="26" t="str">
        <f t="shared" si="9"/>
        <v>F01LS010130</v>
      </c>
      <c r="M64" s="26" t="s">
        <v>690</v>
      </c>
    </row>
    <row r="65" spans="1:13" x14ac:dyDescent="0.25">
      <c r="A65" s="26">
        <v>81</v>
      </c>
      <c r="B65" s="26" t="s">
        <v>217</v>
      </c>
      <c r="C65" s="26" t="s">
        <v>35</v>
      </c>
      <c r="D65" s="26" t="s">
        <v>218</v>
      </c>
      <c r="E65" s="26" t="str">
        <f t="shared" si="2"/>
        <v>F01</v>
      </c>
      <c r="F65" s="26" t="str">
        <f t="shared" si="3"/>
        <v>LS</v>
      </c>
      <c r="G65" s="26" t="str">
        <f t="shared" si="4"/>
        <v>03</v>
      </c>
      <c r="H65" s="26" t="str">
        <f t="shared" si="5"/>
        <v>0150</v>
      </c>
      <c r="I65" s="26" t="str">
        <f t="shared" si="6"/>
        <v/>
      </c>
      <c r="J65" s="26" t="str">
        <f t="shared" si="7"/>
        <v>r</v>
      </c>
      <c r="K65" s="26" t="str">
        <f t="shared" si="8"/>
        <v>01</v>
      </c>
      <c r="L65" s="26" t="str">
        <f t="shared" si="9"/>
        <v>F01LS010150</v>
      </c>
      <c r="M65" s="26" t="s">
        <v>691</v>
      </c>
    </row>
    <row r="66" spans="1:13" x14ac:dyDescent="0.25">
      <c r="A66" s="26">
        <v>81</v>
      </c>
      <c r="B66" s="26" t="s">
        <v>219</v>
      </c>
      <c r="C66" s="26" t="s">
        <v>35</v>
      </c>
      <c r="D66" s="26" t="s">
        <v>220</v>
      </c>
      <c r="E66" s="26" t="str">
        <f t="shared" si="2"/>
        <v>F01</v>
      </c>
      <c r="F66" s="26" t="str">
        <f t="shared" si="3"/>
        <v>LS</v>
      </c>
      <c r="G66" s="26" t="str">
        <f t="shared" si="4"/>
        <v>03</v>
      </c>
      <c r="H66" s="26" t="str">
        <f t="shared" si="5"/>
        <v>0160</v>
      </c>
      <c r="I66" s="26" t="str">
        <f t="shared" si="6"/>
        <v/>
      </c>
      <c r="J66" s="26" t="str">
        <f t="shared" si="7"/>
        <v>r</v>
      </c>
      <c r="K66" s="26" t="str">
        <f t="shared" si="8"/>
        <v>01</v>
      </c>
      <c r="L66" s="26" t="str">
        <f t="shared" si="9"/>
        <v>F01LS010160</v>
      </c>
      <c r="M66" s="26" t="s">
        <v>692</v>
      </c>
    </row>
    <row r="67" spans="1:13" x14ac:dyDescent="0.25">
      <c r="A67" s="26">
        <v>81</v>
      </c>
      <c r="B67" s="26" t="s">
        <v>221</v>
      </c>
      <c r="C67" s="26" t="s">
        <v>35</v>
      </c>
      <c r="D67" s="26" t="s">
        <v>222</v>
      </c>
      <c r="E67" s="26" t="str">
        <f t="shared" si="2"/>
        <v>F01</v>
      </c>
      <c r="F67" s="26" t="str">
        <f t="shared" si="3"/>
        <v>LS</v>
      </c>
      <c r="G67" s="26" t="str">
        <f t="shared" si="4"/>
        <v>03</v>
      </c>
      <c r="H67" s="26" t="str">
        <f t="shared" si="5"/>
        <v>0180</v>
      </c>
      <c r="I67" s="26" t="str">
        <f t="shared" si="6"/>
        <v/>
      </c>
      <c r="J67" s="26" t="str">
        <f t="shared" si="7"/>
        <v>r</v>
      </c>
      <c r="K67" s="26" t="str">
        <f t="shared" si="8"/>
        <v>01</v>
      </c>
      <c r="L67" s="26" t="str">
        <f t="shared" si="9"/>
        <v>F01LS010180</v>
      </c>
      <c r="M67" s="26" t="s">
        <v>693</v>
      </c>
    </row>
    <row r="68" spans="1:13" x14ac:dyDescent="0.25">
      <c r="A68" s="26">
        <v>81</v>
      </c>
      <c r="B68" s="26" t="s">
        <v>223</v>
      </c>
      <c r="C68" s="26" t="s">
        <v>35</v>
      </c>
      <c r="D68" s="26" t="s">
        <v>224</v>
      </c>
      <c r="E68" s="26" t="str">
        <f t="shared" si="2"/>
        <v>F01</v>
      </c>
      <c r="F68" s="26" t="str">
        <f t="shared" si="3"/>
        <v>LS</v>
      </c>
      <c r="G68" s="26" t="str">
        <f t="shared" si="4"/>
        <v>03</v>
      </c>
      <c r="H68" s="26" t="str">
        <f t="shared" si="5"/>
        <v>0200</v>
      </c>
      <c r="I68" s="26" t="str">
        <f t="shared" si="6"/>
        <v/>
      </c>
      <c r="J68" s="26" t="str">
        <f t="shared" si="7"/>
        <v>r</v>
      </c>
      <c r="K68" s="26" t="str">
        <f t="shared" si="8"/>
        <v>01</v>
      </c>
      <c r="L68" s="26" t="str">
        <f t="shared" si="9"/>
        <v>F01LS010200</v>
      </c>
      <c r="M68" s="26" t="s">
        <v>694</v>
      </c>
    </row>
    <row r="69" spans="1:13" x14ac:dyDescent="0.25">
      <c r="A69" s="26">
        <v>81</v>
      </c>
      <c r="B69" s="26" t="s">
        <v>225</v>
      </c>
      <c r="C69" s="26" t="s">
        <v>35</v>
      </c>
      <c r="D69" s="26" t="s">
        <v>226</v>
      </c>
      <c r="E69" s="26" t="str">
        <f t="shared" si="2"/>
        <v>F01</v>
      </c>
      <c r="F69" s="26" t="str">
        <f t="shared" si="3"/>
        <v>LS</v>
      </c>
      <c r="G69" s="26" t="str">
        <f t="shared" si="4"/>
        <v>03</v>
      </c>
      <c r="H69" s="26" t="str">
        <f t="shared" si="5"/>
        <v>0250</v>
      </c>
      <c r="I69" s="26" t="str">
        <f t="shared" si="6"/>
        <v/>
      </c>
      <c r="J69" s="26" t="str">
        <f t="shared" si="7"/>
        <v>r</v>
      </c>
      <c r="K69" s="26" t="str">
        <f t="shared" si="8"/>
        <v>01</v>
      </c>
      <c r="L69" s="26" t="str">
        <f t="shared" si="9"/>
        <v>F01LS010250</v>
      </c>
      <c r="M69" s="26" t="s">
        <v>695</v>
      </c>
    </row>
    <row r="70" spans="1:13" x14ac:dyDescent="0.25">
      <c r="A70" s="26">
        <v>81</v>
      </c>
      <c r="B70" s="26" t="s">
        <v>227</v>
      </c>
      <c r="C70" s="26" t="s">
        <v>35</v>
      </c>
      <c r="D70" s="26" t="s">
        <v>228</v>
      </c>
      <c r="E70" s="26" t="str">
        <f t="shared" si="2"/>
        <v>F01</v>
      </c>
      <c r="F70" s="26" t="str">
        <f t="shared" si="3"/>
        <v>LS</v>
      </c>
      <c r="G70" s="26" t="str">
        <f t="shared" si="4"/>
        <v>03</v>
      </c>
      <c r="H70" s="26" t="str">
        <f t="shared" si="5"/>
        <v>0300</v>
      </c>
      <c r="I70" s="26" t="str">
        <f t="shared" si="6"/>
        <v/>
      </c>
      <c r="J70" s="26" t="str">
        <f t="shared" si="7"/>
        <v>r</v>
      </c>
      <c r="K70" s="26" t="str">
        <f t="shared" si="8"/>
        <v>01</v>
      </c>
      <c r="L70" s="26" t="str">
        <f t="shared" si="9"/>
        <v>F01LS010300</v>
      </c>
      <c r="M70" s="26" t="s">
        <v>696</v>
      </c>
    </row>
    <row r="71" spans="1:13" x14ac:dyDescent="0.25">
      <c r="A71" s="26">
        <v>81</v>
      </c>
      <c r="B71" s="26" t="s">
        <v>229</v>
      </c>
      <c r="C71" s="26" t="s">
        <v>35</v>
      </c>
      <c r="D71" s="26" t="s">
        <v>230</v>
      </c>
      <c r="E71" s="26" t="str">
        <f t="shared" si="2"/>
        <v>F01</v>
      </c>
      <c r="F71" s="26" t="str">
        <f t="shared" si="3"/>
        <v>LS</v>
      </c>
      <c r="G71" s="26" t="str">
        <f t="shared" si="4"/>
        <v>03</v>
      </c>
      <c r="H71" s="26" t="str">
        <f t="shared" si="5"/>
        <v>0500</v>
      </c>
      <c r="I71" s="26" t="str">
        <f t="shared" si="6"/>
        <v/>
      </c>
      <c r="J71" s="26" t="str">
        <f t="shared" si="7"/>
        <v>r</v>
      </c>
      <c r="K71" s="26" t="str">
        <f t="shared" si="8"/>
        <v>01</v>
      </c>
      <c r="L71" s="26" t="str">
        <f t="shared" si="9"/>
        <v>F01LS010500</v>
      </c>
      <c r="M71" s="26" t="s">
        <v>697</v>
      </c>
    </row>
    <row r="72" spans="1:13" x14ac:dyDescent="0.25">
      <c r="A72" s="26">
        <v>81</v>
      </c>
      <c r="B72" s="26" t="s">
        <v>231</v>
      </c>
      <c r="C72" s="26" t="s">
        <v>35</v>
      </c>
      <c r="D72" s="26" t="s">
        <v>232</v>
      </c>
      <c r="E72" s="26" t="str">
        <f t="shared" si="2"/>
        <v>F01</v>
      </c>
      <c r="F72" s="26" t="str">
        <f t="shared" si="3"/>
        <v>LS</v>
      </c>
      <c r="G72" s="26" t="str">
        <f t="shared" si="4"/>
        <v>03</v>
      </c>
      <c r="H72" s="26" t="str">
        <f t="shared" si="5"/>
        <v>1000</v>
      </c>
      <c r="I72" s="26" t="str">
        <f t="shared" si="6"/>
        <v/>
      </c>
      <c r="J72" s="26" t="str">
        <f t="shared" si="7"/>
        <v>r</v>
      </c>
      <c r="K72" s="26" t="str">
        <f t="shared" si="8"/>
        <v>01</v>
      </c>
      <c r="L72" s="26" t="str">
        <f t="shared" si="9"/>
        <v>F01LS011000</v>
      </c>
      <c r="M72" s="26" t="s">
        <v>698</v>
      </c>
    </row>
    <row r="73" spans="1:13" x14ac:dyDescent="0.25">
      <c r="A73" s="26">
        <v>81</v>
      </c>
      <c r="B73" s="26" t="s">
        <v>233</v>
      </c>
      <c r="C73" s="26" t="s">
        <v>35</v>
      </c>
      <c r="D73" s="26" t="s">
        <v>234</v>
      </c>
      <c r="E73" s="26" t="str">
        <f t="shared" si="2"/>
        <v>F01</v>
      </c>
      <c r="F73" s="26" t="str">
        <f t="shared" si="3"/>
        <v>LS</v>
      </c>
      <c r="G73" s="26" t="str">
        <f t="shared" si="4"/>
        <v>04</v>
      </c>
      <c r="H73" s="26" t="str">
        <f t="shared" si="5"/>
        <v>0500</v>
      </c>
      <c r="I73" s="26" t="str">
        <f t="shared" si="6"/>
        <v/>
      </c>
      <c r="J73" s="26" t="str">
        <f t="shared" si="7"/>
        <v/>
      </c>
      <c r="K73" s="26" t="str">
        <f t="shared" si="8"/>
        <v>04</v>
      </c>
      <c r="L73" s="26" t="str">
        <f t="shared" si="9"/>
        <v>F01LS040500</v>
      </c>
      <c r="M73" s="26" t="s">
        <v>699</v>
      </c>
    </row>
    <row r="74" spans="1:13" x14ac:dyDescent="0.25">
      <c r="A74" s="26">
        <v>81</v>
      </c>
      <c r="B74" s="26" t="s">
        <v>235</v>
      </c>
      <c r="C74" s="26" t="s">
        <v>35</v>
      </c>
      <c r="D74" s="26" t="s">
        <v>236</v>
      </c>
      <c r="E74" s="26" t="str">
        <f t="shared" si="2"/>
        <v>F01</v>
      </c>
      <c r="F74" s="26" t="str">
        <f t="shared" si="3"/>
        <v>LT</v>
      </c>
      <c r="G74" s="26" t="str">
        <f t="shared" si="4"/>
        <v>03</v>
      </c>
      <c r="H74" s="26" t="str">
        <f t="shared" si="5"/>
        <v>0025</v>
      </c>
      <c r="I74" s="26" t="str">
        <f t="shared" si="6"/>
        <v/>
      </c>
      <c r="J74" s="26" t="str">
        <f t="shared" si="7"/>
        <v>r</v>
      </c>
      <c r="K74" s="26" t="str">
        <f t="shared" si="8"/>
        <v>01</v>
      </c>
      <c r="L74" s="26" t="str">
        <f t="shared" si="9"/>
        <v>F01LT010025</v>
      </c>
      <c r="M74" s="26" t="s">
        <v>700</v>
      </c>
    </row>
    <row r="75" spans="1:13" x14ac:dyDescent="0.25">
      <c r="A75" s="26">
        <v>81</v>
      </c>
      <c r="B75" s="26" t="s">
        <v>237</v>
      </c>
      <c r="C75" s="26" t="s">
        <v>35</v>
      </c>
      <c r="D75" s="26" t="s">
        <v>238</v>
      </c>
      <c r="E75" s="26" t="str">
        <f t="shared" si="2"/>
        <v>F01</v>
      </c>
      <c r="F75" s="26" t="str">
        <f t="shared" si="3"/>
        <v>LT</v>
      </c>
      <c r="G75" s="26" t="str">
        <f t="shared" si="4"/>
        <v>03</v>
      </c>
      <c r="H75" s="26" t="str">
        <f t="shared" si="5"/>
        <v>0070</v>
      </c>
      <c r="I75" s="26" t="str">
        <f t="shared" si="6"/>
        <v/>
      </c>
      <c r="J75" s="26" t="str">
        <f t="shared" si="7"/>
        <v>r</v>
      </c>
      <c r="K75" s="26" t="str">
        <f t="shared" si="8"/>
        <v>01</v>
      </c>
      <c r="L75" s="26" t="str">
        <f t="shared" si="9"/>
        <v>F01LT010070</v>
      </c>
      <c r="M75" s="26" t="s">
        <v>701</v>
      </c>
    </row>
    <row r="76" spans="1:13" x14ac:dyDescent="0.25">
      <c r="A76" s="26">
        <v>81</v>
      </c>
      <c r="B76" s="26" t="s">
        <v>239</v>
      </c>
      <c r="C76" s="26" t="s">
        <v>35</v>
      </c>
      <c r="D76" s="26" t="s">
        <v>240</v>
      </c>
      <c r="E76" s="26" t="str">
        <f t="shared" si="2"/>
        <v>F01</v>
      </c>
      <c r="F76" s="26" t="str">
        <f t="shared" si="3"/>
        <v>LT</v>
      </c>
      <c r="G76" s="26" t="str">
        <f t="shared" si="4"/>
        <v>03</v>
      </c>
      <c r="H76" s="26" t="str">
        <f t="shared" si="5"/>
        <v>0100</v>
      </c>
      <c r="I76" s="26" t="str">
        <f t="shared" si="6"/>
        <v/>
      </c>
      <c r="J76" s="26" t="str">
        <f t="shared" si="7"/>
        <v>r</v>
      </c>
      <c r="K76" s="26" t="str">
        <f t="shared" si="8"/>
        <v>01</v>
      </c>
      <c r="L76" s="26" t="str">
        <f t="shared" si="9"/>
        <v>F01LT010100</v>
      </c>
      <c r="M76" s="26" t="s">
        <v>702</v>
      </c>
    </row>
    <row r="77" spans="1:13" x14ac:dyDescent="0.25">
      <c r="A77" s="26">
        <v>81</v>
      </c>
      <c r="B77" s="26" t="s">
        <v>241</v>
      </c>
      <c r="C77" s="26" t="s">
        <v>35</v>
      </c>
      <c r="D77" s="26" t="s">
        <v>242</v>
      </c>
      <c r="E77" s="26" t="str">
        <f t="shared" si="2"/>
        <v>F01</v>
      </c>
      <c r="F77" s="26" t="str">
        <f t="shared" si="3"/>
        <v>LT</v>
      </c>
      <c r="G77" s="26" t="str">
        <f t="shared" si="4"/>
        <v>03</v>
      </c>
      <c r="H77" s="26" t="str">
        <f t="shared" si="5"/>
        <v>0150</v>
      </c>
      <c r="I77" s="26" t="str">
        <f t="shared" si="6"/>
        <v/>
      </c>
      <c r="J77" s="26" t="str">
        <f t="shared" si="7"/>
        <v>r</v>
      </c>
      <c r="K77" s="26" t="str">
        <f t="shared" si="8"/>
        <v>01</v>
      </c>
      <c r="L77" s="26" t="str">
        <f t="shared" si="9"/>
        <v>F01LT010150</v>
      </c>
      <c r="M77" s="26" t="s">
        <v>703</v>
      </c>
    </row>
    <row r="78" spans="1:13" x14ac:dyDescent="0.25">
      <c r="A78" s="26">
        <v>81</v>
      </c>
      <c r="B78" s="26" t="s">
        <v>243</v>
      </c>
      <c r="C78" s="26" t="s">
        <v>35</v>
      </c>
      <c r="D78" s="26" t="s">
        <v>244</v>
      </c>
      <c r="E78" s="26" t="str">
        <f t="shared" si="2"/>
        <v>F01</v>
      </c>
      <c r="F78" s="26" t="str">
        <f t="shared" si="3"/>
        <v>LT</v>
      </c>
      <c r="G78" s="26" t="str">
        <f t="shared" si="4"/>
        <v>03</v>
      </c>
      <c r="H78" s="26" t="str">
        <f t="shared" si="5"/>
        <v>0160</v>
      </c>
      <c r="I78" s="26" t="str">
        <f t="shared" si="6"/>
        <v/>
      </c>
      <c r="J78" s="26" t="str">
        <f t="shared" si="7"/>
        <v>r</v>
      </c>
      <c r="K78" s="26" t="str">
        <f t="shared" si="8"/>
        <v>01</v>
      </c>
      <c r="L78" s="26" t="str">
        <f t="shared" si="9"/>
        <v>F01LT010160</v>
      </c>
      <c r="M78" s="26" t="s">
        <v>704</v>
      </c>
    </row>
    <row r="79" spans="1:13" x14ac:dyDescent="0.25">
      <c r="A79" s="26">
        <v>81</v>
      </c>
      <c r="B79" s="26" t="s">
        <v>245</v>
      </c>
      <c r="C79" s="26" t="s">
        <v>35</v>
      </c>
      <c r="D79" s="26" t="s">
        <v>246</v>
      </c>
      <c r="E79" s="26" t="str">
        <f t="shared" si="2"/>
        <v>F01</v>
      </c>
      <c r="F79" s="26" t="str">
        <f t="shared" si="3"/>
        <v>LT</v>
      </c>
      <c r="G79" s="26" t="str">
        <f t="shared" si="4"/>
        <v>03</v>
      </c>
      <c r="H79" s="26" t="str">
        <f t="shared" si="5"/>
        <v>0180</v>
      </c>
      <c r="I79" s="26" t="str">
        <f t="shared" si="6"/>
        <v/>
      </c>
      <c r="J79" s="26" t="str">
        <f t="shared" si="7"/>
        <v>r</v>
      </c>
      <c r="K79" s="26" t="str">
        <f t="shared" si="8"/>
        <v>01</v>
      </c>
      <c r="L79" s="26" t="str">
        <f t="shared" si="9"/>
        <v>F01LT010180</v>
      </c>
      <c r="M79" s="26" t="s">
        <v>705</v>
      </c>
    </row>
    <row r="80" spans="1:13" x14ac:dyDescent="0.25">
      <c r="A80" s="26">
        <v>81</v>
      </c>
      <c r="B80" s="26" t="s">
        <v>247</v>
      </c>
      <c r="C80" s="26" t="s">
        <v>35</v>
      </c>
      <c r="D80" s="26" t="s">
        <v>248</v>
      </c>
      <c r="E80" s="26" t="str">
        <f t="shared" si="2"/>
        <v>F01</v>
      </c>
      <c r="F80" s="26" t="str">
        <f t="shared" si="3"/>
        <v>LT</v>
      </c>
      <c r="G80" s="26" t="str">
        <f t="shared" si="4"/>
        <v>03</v>
      </c>
      <c r="H80" s="26" t="str">
        <f t="shared" si="5"/>
        <v>0300</v>
      </c>
      <c r="I80" s="26" t="str">
        <f t="shared" si="6"/>
        <v/>
      </c>
      <c r="J80" s="26" t="str">
        <f t="shared" si="7"/>
        <v>r</v>
      </c>
      <c r="K80" s="26" t="str">
        <f t="shared" si="8"/>
        <v>01</v>
      </c>
      <c r="L80" s="26" t="str">
        <f t="shared" si="9"/>
        <v>F01LT010300</v>
      </c>
      <c r="M80" s="26" t="s">
        <v>706</v>
      </c>
    </row>
    <row r="81" spans="1:13" x14ac:dyDescent="0.25">
      <c r="A81" s="26">
        <v>81</v>
      </c>
      <c r="B81" s="26" t="s">
        <v>249</v>
      </c>
      <c r="C81" s="26" t="s">
        <v>35</v>
      </c>
      <c r="D81" s="26" t="s">
        <v>250</v>
      </c>
      <c r="E81" s="26" t="str">
        <f t="shared" ref="E81:E144" si="10">RIGHT(LEFT(B81,6),3)</f>
        <v>F01</v>
      </c>
      <c r="F81" s="26" t="str">
        <f t="shared" ref="F81:F144" si="11">RIGHT(LEFT(B81,9),2)</f>
        <v>LT</v>
      </c>
      <c r="G81" s="26" t="str">
        <f t="shared" ref="G81:G144" si="12">RIGHT(LEFT(B81,11),2)</f>
        <v>03</v>
      </c>
      <c r="H81" s="26" t="str">
        <f t="shared" ref="H81:H144" si="13">RIGHT(LEFT(B81,15),4)</f>
        <v>0500</v>
      </c>
      <c r="I81" s="26" t="str">
        <f t="shared" ref="I81:I144" si="14">IF(OR(F81="DV",F81="DZ"),"x","")</f>
        <v/>
      </c>
      <c r="J81" s="26" t="str">
        <f t="shared" ref="J81:J144" si="15">IF(G81="05","x",IF(G81="03","r",""))</f>
        <v>r</v>
      </c>
      <c r="K81" s="26" t="str">
        <f t="shared" ref="K81:K144" si="16">IF(J81="r","01",G81)</f>
        <v>01</v>
      </c>
      <c r="L81" s="26" t="str">
        <f t="shared" ref="L81:L144" si="17">IF(OR(I81="x",J81="x"),"DeleteRow",E81&amp;F81&amp;K81&amp;H81)</f>
        <v>F01LT010500</v>
      </c>
      <c r="M81" s="26" t="s">
        <v>707</v>
      </c>
    </row>
    <row r="82" spans="1:13" x14ac:dyDescent="0.25">
      <c r="A82" s="26">
        <v>81</v>
      </c>
      <c r="B82" s="26" t="s">
        <v>251</v>
      </c>
      <c r="C82" s="26" t="s">
        <v>35</v>
      </c>
      <c r="D82" s="26" t="s">
        <v>252</v>
      </c>
      <c r="E82" s="26" t="str">
        <f t="shared" si="10"/>
        <v>F01</v>
      </c>
      <c r="F82" s="26" t="str">
        <f t="shared" si="11"/>
        <v>LT</v>
      </c>
      <c r="G82" s="26" t="str">
        <f t="shared" si="12"/>
        <v>05</v>
      </c>
      <c r="H82" s="26" t="str">
        <f t="shared" si="13"/>
        <v>0025</v>
      </c>
      <c r="I82" s="26" t="str">
        <f t="shared" si="14"/>
        <v/>
      </c>
      <c r="J82" s="26" t="str">
        <f t="shared" si="15"/>
        <v>x</v>
      </c>
      <c r="K82" s="26" t="str">
        <f t="shared" si="16"/>
        <v>05</v>
      </c>
      <c r="L82" s="26" t="str">
        <f t="shared" si="17"/>
        <v>DeleteRow</v>
      </c>
      <c r="M82" s="26" t="s">
        <v>708</v>
      </c>
    </row>
    <row r="83" spans="1:13" x14ac:dyDescent="0.25">
      <c r="A83" s="26">
        <v>81</v>
      </c>
      <c r="B83" s="26" t="s">
        <v>253</v>
      </c>
      <c r="C83" s="26" t="s">
        <v>35</v>
      </c>
      <c r="D83" s="26" t="s">
        <v>254</v>
      </c>
      <c r="E83" s="26" t="str">
        <f t="shared" si="10"/>
        <v>F01</v>
      </c>
      <c r="F83" s="26" t="str">
        <f t="shared" si="11"/>
        <v>T0</v>
      </c>
      <c r="G83" s="26" t="str">
        <f t="shared" si="12"/>
        <v>02</v>
      </c>
      <c r="H83" s="26" t="str">
        <f t="shared" si="13"/>
        <v>0150</v>
      </c>
      <c r="I83" s="26" t="str">
        <f t="shared" si="14"/>
        <v/>
      </c>
      <c r="J83" s="26" t="str">
        <f t="shared" si="15"/>
        <v/>
      </c>
      <c r="K83" s="26" t="str">
        <f t="shared" si="16"/>
        <v>02</v>
      </c>
      <c r="L83" s="26" t="str">
        <f t="shared" si="17"/>
        <v>F01T0020150</v>
      </c>
      <c r="M83" s="26" t="s">
        <v>709</v>
      </c>
    </row>
    <row r="84" spans="1:13" x14ac:dyDescent="0.25">
      <c r="A84" s="26">
        <v>81</v>
      </c>
      <c r="B84" s="26" t="s">
        <v>255</v>
      </c>
      <c r="C84" s="26" t="s">
        <v>35</v>
      </c>
      <c r="D84" s="26" t="s">
        <v>256</v>
      </c>
      <c r="E84" s="26" t="str">
        <f t="shared" si="10"/>
        <v>F01</v>
      </c>
      <c r="F84" s="26" t="str">
        <f t="shared" si="11"/>
        <v>T0</v>
      </c>
      <c r="G84" s="26" t="str">
        <f t="shared" si="12"/>
        <v>02</v>
      </c>
      <c r="H84" s="26" t="str">
        <f t="shared" si="13"/>
        <v>0200</v>
      </c>
      <c r="I84" s="26" t="str">
        <f t="shared" si="14"/>
        <v/>
      </c>
      <c r="J84" s="26" t="str">
        <f t="shared" si="15"/>
        <v/>
      </c>
      <c r="K84" s="26" t="str">
        <f t="shared" si="16"/>
        <v>02</v>
      </c>
      <c r="L84" s="26" t="str">
        <f t="shared" si="17"/>
        <v>F01T0020200</v>
      </c>
      <c r="M84" s="26" t="s">
        <v>710</v>
      </c>
    </row>
    <row r="85" spans="1:13" x14ac:dyDescent="0.25">
      <c r="A85" s="26">
        <v>81</v>
      </c>
      <c r="B85" s="26" t="s">
        <v>257</v>
      </c>
      <c r="C85" s="26" t="s">
        <v>35</v>
      </c>
      <c r="D85" s="26" t="s">
        <v>258</v>
      </c>
      <c r="E85" s="26" t="str">
        <f t="shared" si="10"/>
        <v>F01</v>
      </c>
      <c r="F85" s="26" t="str">
        <f t="shared" si="11"/>
        <v>T0</v>
      </c>
      <c r="G85" s="26" t="str">
        <f t="shared" si="12"/>
        <v>02</v>
      </c>
      <c r="H85" s="26" t="str">
        <f t="shared" si="13"/>
        <v>0400</v>
      </c>
      <c r="I85" s="26" t="str">
        <f t="shared" si="14"/>
        <v/>
      </c>
      <c r="J85" s="26" t="str">
        <f t="shared" si="15"/>
        <v/>
      </c>
      <c r="K85" s="26" t="str">
        <f t="shared" si="16"/>
        <v>02</v>
      </c>
      <c r="L85" s="26" t="str">
        <f t="shared" si="17"/>
        <v>F01T0020400</v>
      </c>
      <c r="M85" s="26" t="s">
        <v>711</v>
      </c>
    </row>
    <row r="86" spans="1:13" x14ac:dyDescent="0.25">
      <c r="A86" s="26">
        <v>81</v>
      </c>
      <c r="B86" s="26" t="s">
        <v>259</v>
      </c>
      <c r="C86" s="26" t="s">
        <v>35</v>
      </c>
      <c r="D86" s="26" t="s">
        <v>260</v>
      </c>
      <c r="E86" s="26" t="str">
        <f t="shared" si="10"/>
        <v>F01</v>
      </c>
      <c r="F86" s="26" t="str">
        <f t="shared" si="11"/>
        <v>T0</v>
      </c>
      <c r="G86" s="26" t="str">
        <f t="shared" si="12"/>
        <v>02</v>
      </c>
      <c r="H86" s="26" t="str">
        <f t="shared" si="13"/>
        <v>1000</v>
      </c>
      <c r="I86" s="26" t="str">
        <f t="shared" si="14"/>
        <v/>
      </c>
      <c r="J86" s="26" t="str">
        <f t="shared" si="15"/>
        <v/>
      </c>
      <c r="K86" s="26" t="str">
        <f t="shared" si="16"/>
        <v>02</v>
      </c>
      <c r="L86" s="26" t="str">
        <f t="shared" si="17"/>
        <v>F01T0021000</v>
      </c>
      <c r="M86" s="26" t="s">
        <v>712</v>
      </c>
    </row>
    <row r="87" spans="1:13" x14ac:dyDescent="0.25">
      <c r="A87" s="26">
        <v>81</v>
      </c>
      <c r="B87" s="26" t="s">
        <v>261</v>
      </c>
      <c r="C87" s="26" t="s">
        <v>35</v>
      </c>
      <c r="D87" s="26" t="s">
        <v>262</v>
      </c>
      <c r="E87" s="26" t="str">
        <f t="shared" si="10"/>
        <v>F01</v>
      </c>
      <c r="F87" s="26" t="str">
        <f t="shared" si="11"/>
        <v>T0</v>
      </c>
      <c r="G87" s="26" t="str">
        <f t="shared" si="12"/>
        <v>03</v>
      </c>
      <c r="H87" s="26" t="str">
        <f t="shared" si="13"/>
        <v>0050</v>
      </c>
      <c r="I87" s="26" t="str">
        <f t="shared" si="14"/>
        <v/>
      </c>
      <c r="J87" s="26" t="str">
        <f t="shared" si="15"/>
        <v>r</v>
      </c>
      <c r="K87" s="26" t="str">
        <f t="shared" si="16"/>
        <v>01</v>
      </c>
      <c r="L87" s="26" t="str">
        <f t="shared" si="17"/>
        <v>F01T0010050</v>
      </c>
      <c r="M87" s="26" t="s">
        <v>713</v>
      </c>
    </row>
    <row r="88" spans="1:13" x14ac:dyDescent="0.25">
      <c r="A88" s="26">
        <v>81</v>
      </c>
      <c r="B88" s="26" t="s">
        <v>263</v>
      </c>
      <c r="C88" s="26" t="s">
        <v>35</v>
      </c>
      <c r="D88" s="26" t="s">
        <v>264</v>
      </c>
      <c r="E88" s="26" t="str">
        <f t="shared" si="10"/>
        <v>F01</v>
      </c>
      <c r="F88" s="26" t="str">
        <f t="shared" si="11"/>
        <v>T0</v>
      </c>
      <c r="G88" s="26" t="str">
        <f t="shared" si="12"/>
        <v>03</v>
      </c>
      <c r="H88" s="26" t="str">
        <f t="shared" si="13"/>
        <v>0060</v>
      </c>
      <c r="I88" s="26" t="str">
        <f t="shared" si="14"/>
        <v/>
      </c>
      <c r="J88" s="26" t="str">
        <f t="shared" si="15"/>
        <v>r</v>
      </c>
      <c r="K88" s="26" t="str">
        <f t="shared" si="16"/>
        <v>01</v>
      </c>
      <c r="L88" s="26" t="str">
        <f t="shared" si="17"/>
        <v>F01T0010060</v>
      </c>
      <c r="M88" s="26" t="s">
        <v>714</v>
      </c>
    </row>
    <row r="89" spans="1:13" x14ac:dyDescent="0.25">
      <c r="A89" s="26">
        <v>81</v>
      </c>
      <c r="B89" s="26" t="s">
        <v>265</v>
      </c>
      <c r="C89" s="26" t="s">
        <v>35</v>
      </c>
      <c r="D89" s="26" t="s">
        <v>266</v>
      </c>
      <c r="E89" s="26" t="str">
        <f t="shared" si="10"/>
        <v>F01</v>
      </c>
      <c r="F89" s="26" t="str">
        <f t="shared" si="11"/>
        <v>T0</v>
      </c>
      <c r="G89" s="26" t="str">
        <f t="shared" si="12"/>
        <v>03</v>
      </c>
      <c r="H89" s="26" t="str">
        <f t="shared" si="13"/>
        <v>0070</v>
      </c>
      <c r="I89" s="26" t="str">
        <f t="shared" si="14"/>
        <v/>
      </c>
      <c r="J89" s="26" t="str">
        <f t="shared" si="15"/>
        <v>r</v>
      </c>
      <c r="K89" s="26" t="str">
        <f t="shared" si="16"/>
        <v>01</v>
      </c>
      <c r="L89" s="26" t="str">
        <f t="shared" si="17"/>
        <v>F01T0010070</v>
      </c>
      <c r="M89" s="26" t="s">
        <v>715</v>
      </c>
    </row>
    <row r="90" spans="1:13" x14ac:dyDescent="0.25">
      <c r="A90" s="26">
        <v>81</v>
      </c>
      <c r="B90" s="26" t="s">
        <v>267</v>
      </c>
      <c r="C90" s="26" t="s">
        <v>35</v>
      </c>
      <c r="D90" s="26" t="s">
        <v>268</v>
      </c>
      <c r="E90" s="26" t="str">
        <f t="shared" si="10"/>
        <v>F01</v>
      </c>
      <c r="F90" s="26" t="str">
        <f t="shared" si="11"/>
        <v>T0</v>
      </c>
      <c r="G90" s="26" t="str">
        <f t="shared" si="12"/>
        <v>03</v>
      </c>
      <c r="H90" s="26" t="str">
        <f t="shared" si="13"/>
        <v>0100</v>
      </c>
      <c r="I90" s="26" t="str">
        <f t="shared" si="14"/>
        <v/>
      </c>
      <c r="J90" s="26" t="str">
        <f t="shared" si="15"/>
        <v>r</v>
      </c>
      <c r="K90" s="26" t="str">
        <f t="shared" si="16"/>
        <v>01</v>
      </c>
      <c r="L90" s="26" t="str">
        <f t="shared" si="17"/>
        <v>F01T0010100</v>
      </c>
      <c r="M90" s="26" t="s">
        <v>716</v>
      </c>
    </row>
    <row r="91" spans="1:13" x14ac:dyDescent="0.25">
      <c r="A91" s="26">
        <v>81</v>
      </c>
      <c r="B91" s="26" t="s">
        <v>269</v>
      </c>
      <c r="C91" s="26" t="s">
        <v>35</v>
      </c>
      <c r="D91" s="26" t="s">
        <v>270</v>
      </c>
      <c r="E91" s="26" t="str">
        <f t="shared" si="10"/>
        <v>F01</v>
      </c>
      <c r="F91" s="26" t="str">
        <f t="shared" si="11"/>
        <v>T0</v>
      </c>
      <c r="G91" s="26" t="str">
        <f t="shared" si="12"/>
        <v>03</v>
      </c>
      <c r="H91" s="26" t="str">
        <f t="shared" si="13"/>
        <v>0120</v>
      </c>
      <c r="I91" s="26" t="str">
        <f t="shared" si="14"/>
        <v/>
      </c>
      <c r="J91" s="26" t="str">
        <f t="shared" si="15"/>
        <v>r</v>
      </c>
      <c r="K91" s="26" t="str">
        <f t="shared" si="16"/>
        <v>01</v>
      </c>
      <c r="L91" s="26" t="str">
        <f t="shared" si="17"/>
        <v>F01T0010120</v>
      </c>
      <c r="M91" s="26" t="s">
        <v>717</v>
      </c>
    </row>
    <row r="92" spans="1:13" x14ac:dyDescent="0.25">
      <c r="A92" s="26">
        <v>81</v>
      </c>
      <c r="B92" s="26" t="s">
        <v>271</v>
      </c>
      <c r="C92" s="26" t="s">
        <v>35</v>
      </c>
      <c r="D92" s="26" t="s">
        <v>272</v>
      </c>
      <c r="E92" s="26" t="str">
        <f t="shared" si="10"/>
        <v>F01</v>
      </c>
      <c r="F92" s="26" t="str">
        <f t="shared" si="11"/>
        <v>T0</v>
      </c>
      <c r="G92" s="26" t="str">
        <f t="shared" si="12"/>
        <v>03</v>
      </c>
      <c r="H92" s="26" t="str">
        <f t="shared" si="13"/>
        <v>0130</v>
      </c>
      <c r="I92" s="26" t="str">
        <f t="shared" si="14"/>
        <v/>
      </c>
      <c r="J92" s="26" t="str">
        <f t="shared" si="15"/>
        <v>r</v>
      </c>
      <c r="K92" s="26" t="str">
        <f t="shared" si="16"/>
        <v>01</v>
      </c>
      <c r="L92" s="26" t="str">
        <f t="shared" si="17"/>
        <v>F01T0010130</v>
      </c>
      <c r="M92" s="26" t="s">
        <v>718</v>
      </c>
    </row>
    <row r="93" spans="1:13" x14ac:dyDescent="0.25">
      <c r="A93" s="26">
        <v>81</v>
      </c>
      <c r="B93" s="26" t="s">
        <v>273</v>
      </c>
      <c r="C93" s="26" t="s">
        <v>35</v>
      </c>
      <c r="D93" s="26" t="s">
        <v>274</v>
      </c>
      <c r="E93" s="26" t="str">
        <f t="shared" si="10"/>
        <v>F01</v>
      </c>
      <c r="F93" s="26" t="str">
        <f t="shared" si="11"/>
        <v>T0</v>
      </c>
      <c r="G93" s="26" t="str">
        <f t="shared" si="12"/>
        <v>03</v>
      </c>
      <c r="H93" s="26" t="str">
        <f t="shared" si="13"/>
        <v>0150</v>
      </c>
      <c r="I93" s="26" t="str">
        <f t="shared" si="14"/>
        <v/>
      </c>
      <c r="J93" s="26" t="str">
        <f t="shared" si="15"/>
        <v>r</v>
      </c>
      <c r="K93" s="26" t="str">
        <f t="shared" si="16"/>
        <v>01</v>
      </c>
      <c r="L93" s="26" t="str">
        <f t="shared" si="17"/>
        <v>F01T0010150</v>
      </c>
      <c r="M93" s="26" t="s">
        <v>719</v>
      </c>
    </row>
    <row r="94" spans="1:13" x14ac:dyDescent="0.25">
      <c r="A94" s="26">
        <v>81</v>
      </c>
      <c r="B94" s="26" t="s">
        <v>275</v>
      </c>
      <c r="C94" s="26" t="s">
        <v>35</v>
      </c>
      <c r="D94" s="26" t="s">
        <v>276</v>
      </c>
      <c r="E94" s="26" t="str">
        <f t="shared" si="10"/>
        <v>F01</v>
      </c>
      <c r="F94" s="26" t="str">
        <f t="shared" si="11"/>
        <v>T0</v>
      </c>
      <c r="G94" s="26" t="str">
        <f t="shared" si="12"/>
        <v>03</v>
      </c>
      <c r="H94" s="26" t="str">
        <f t="shared" si="13"/>
        <v>0200</v>
      </c>
      <c r="I94" s="26" t="str">
        <f t="shared" si="14"/>
        <v/>
      </c>
      <c r="J94" s="26" t="str">
        <f t="shared" si="15"/>
        <v>r</v>
      </c>
      <c r="K94" s="26" t="str">
        <f t="shared" si="16"/>
        <v>01</v>
      </c>
      <c r="L94" s="26" t="str">
        <f t="shared" si="17"/>
        <v>F01T0010200</v>
      </c>
      <c r="M94" s="26" t="s">
        <v>720</v>
      </c>
    </row>
    <row r="95" spans="1:13" x14ac:dyDescent="0.25">
      <c r="A95" s="26">
        <v>81</v>
      </c>
      <c r="B95" s="26" t="s">
        <v>277</v>
      </c>
      <c r="C95" s="26" t="s">
        <v>35</v>
      </c>
      <c r="D95" s="26" t="s">
        <v>278</v>
      </c>
      <c r="E95" s="26" t="str">
        <f t="shared" si="10"/>
        <v>F01</v>
      </c>
      <c r="F95" s="26" t="str">
        <f t="shared" si="11"/>
        <v>T0</v>
      </c>
      <c r="G95" s="26" t="str">
        <f t="shared" si="12"/>
        <v>03</v>
      </c>
      <c r="H95" s="26" t="str">
        <f t="shared" si="13"/>
        <v>0300</v>
      </c>
      <c r="I95" s="26" t="str">
        <f t="shared" si="14"/>
        <v/>
      </c>
      <c r="J95" s="26" t="str">
        <f t="shared" si="15"/>
        <v>r</v>
      </c>
      <c r="K95" s="26" t="str">
        <f t="shared" si="16"/>
        <v>01</v>
      </c>
      <c r="L95" s="26" t="str">
        <f t="shared" si="17"/>
        <v>F01T0010300</v>
      </c>
      <c r="M95" s="26" t="s">
        <v>721</v>
      </c>
    </row>
    <row r="96" spans="1:13" x14ac:dyDescent="0.25">
      <c r="A96" s="26">
        <v>81</v>
      </c>
      <c r="B96" s="26" t="s">
        <v>279</v>
      </c>
      <c r="C96" s="26" t="s">
        <v>35</v>
      </c>
      <c r="D96" s="26" t="s">
        <v>280</v>
      </c>
      <c r="E96" s="26" t="str">
        <f t="shared" si="10"/>
        <v>F01</v>
      </c>
      <c r="F96" s="26" t="str">
        <f t="shared" si="11"/>
        <v>T0</v>
      </c>
      <c r="G96" s="26" t="str">
        <f t="shared" si="12"/>
        <v>03</v>
      </c>
      <c r="H96" s="26" t="str">
        <f t="shared" si="13"/>
        <v>0500</v>
      </c>
      <c r="I96" s="26" t="str">
        <f t="shared" si="14"/>
        <v/>
      </c>
      <c r="J96" s="26" t="str">
        <f t="shared" si="15"/>
        <v>r</v>
      </c>
      <c r="K96" s="26" t="str">
        <f t="shared" si="16"/>
        <v>01</v>
      </c>
      <c r="L96" s="26" t="str">
        <f t="shared" si="17"/>
        <v>F01T0010500</v>
      </c>
      <c r="M96" s="26" t="s">
        <v>722</v>
      </c>
    </row>
    <row r="97" spans="1:13" x14ac:dyDescent="0.25">
      <c r="A97" s="26">
        <v>81</v>
      </c>
      <c r="B97" s="26" t="s">
        <v>281</v>
      </c>
      <c r="C97" s="26" t="s">
        <v>35</v>
      </c>
      <c r="D97" s="26" t="s">
        <v>282</v>
      </c>
      <c r="E97" s="26" t="str">
        <f t="shared" si="10"/>
        <v>F01</v>
      </c>
      <c r="F97" s="26" t="str">
        <f t="shared" si="11"/>
        <v>T0</v>
      </c>
      <c r="G97" s="26" t="str">
        <f t="shared" si="12"/>
        <v>04</v>
      </c>
      <c r="H97" s="26" t="str">
        <f t="shared" si="13"/>
        <v>0250</v>
      </c>
      <c r="I97" s="26" t="str">
        <f t="shared" si="14"/>
        <v/>
      </c>
      <c r="J97" s="26" t="str">
        <f t="shared" si="15"/>
        <v/>
      </c>
      <c r="K97" s="26" t="str">
        <f t="shared" si="16"/>
        <v>04</v>
      </c>
      <c r="L97" s="26" t="str">
        <f t="shared" si="17"/>
        <v>F01T0040250</v>
      </c>
      <c r="M97" s="26" t="s">
        <v>723</v>
      </c>
    </row>
    <row r="98" spans="1:13" x14ac:dyDescent="0.25">
      <c r="A98" s="26">
        <v>81</v>
      </c>
      <c r="B98" s="28" t="s">
        <v>285</v>
      </c>
      <c r="C98" s="28" t="s">
        <v>35</v>
      </c>
      <c r="D98" s="28" t="s">
        <v>286</v>
      </c>
      <c r="E98" s="26" t="str">
        <f t="shared" si="10"/>
        <v>F02</v>
      </c>
      <c r="F98" s="26" t="str">
        <f t="shared" si="11"/>
        <v>B0</v>
      </c>
      <c r="G98" s="26" t="str">
        <f t="shared" si="12"/>
        <v>02</v>
      </c>
      <c r="H98" s="26" t="str">
        <f t="shared" si="13"/>
        <v>0150</v>
      </c>
      <c r="I98" s="26" t="str">
        <f t="shared" si="14"/>
        <v/>
      </c>
      <c r="J98" s="26" t="str">
        <f t="shared" si="15"/>
        <v/>
      </c>
      <c r="K98" s="26" t="str">
        <f t="shared" si="16"/>
        <v>02</v>
      </c>
      <c r="L98" s="26" t="str">
        <f t="shared" si="17"/>
        <v>F02B0020150</v>
      </c>
      <c r="M98" s="26" t="s">
        <v>724</v>
      </c>
    </row>
    <row r="99" spans="1:13" x14ac:dyDescent="0.25">
      <c r="A99" s="26">
        <v>81</v>
      </c>
      <c r="B99" s="26" t="s">
        <v>287</v>
      </c>
      <c r="C99" s="26" t="s">
        <v>35</v>
      </c>
      <c r="D99" s="26" t="s">
        <v>288</v>
      </c>
      <c r="E99" s="26" t="str">
        <f t="shared" si="10"/>
        <v>F02</v>
      </c>
      <c r="F99" s="26" t="str">
        <f t="shared" si="11"/>
        <v>B0</v>
      </c>
      <c r="G99" s="26" t="str">
        <f t="shared" si="12"/>
        <v>03</v>
      </c>
      <c r="H99" s="26" t="str">
        <f t="shared" si="13"/>
        <v>0050</v>
      </c>
      <c r="I99" s="26" t="str">
        <f t="shared" si="14"/>
        <v/>
      </c>
      <c r="J99" s="26" t="str">
        <f t="shared" si="15"/>
        <v>r</v>
      </c>
      <c r="K99" s="26" t="str">
        <f t="shared" si="16"/>
        <v>01</v>
      </c>
      <c r="L99" s="26" t="str">
        <f t="shared" si="17"/>
        <v>F02B0010050</v>
      </c>
      <c r="M99" s="26" t="s">
        <v>725</v>
      </c>
    </row>
    <row r="100" spans="1:13" x14ac:dyDescent="0.25">
      <c r="A100" s="26">
        <v>81</v>
      </c>
      <c r="B100" s="26" t="s">
        <v>289</v>
      </c>
      <c r="C100" s="26" t="s">
        <v>35</v>
      </c>
      <c r="D100" s="26" t="s">
        <v>290</v>
      </c>
      <c r="E100" s="26" t="str">
        <f t="shared" si="10"/>
        <v>F02</v>
      </c>
      <c r="F100" s="26" t="str">
        <f t="shared" si="11"/>
        <v>B0</v>
      </c>
      <c r="G100" s="26" t="str">
        <f t="shared" si="12"/>
        <v>03</v>
      </c>
      <c r="H100" s="26" t="str">
        <f t="shared" si="13"/>
        <v>0060</v>
      </c>
      <c r="I100" s="26" t="str">
        <f t="shared" si="14"/>
        <v/>
      </c>
      <c r="J100" s="26" t="str">
        <f t="shared" si="15"/>
        <v>r</v>
      </c>
      <c r="K100" s="26" t="str">
        <f t="shared" si="16"/>
        <v>01</v>
      </c>
      <c r="L100" s="26" t="str">
        <f t="shared" si="17"/>
        <v>F02B0010060</v>
      </c>
      <c r="M100" s="26" t="s">
        <v>726</v>
      </c>
    </row>
    <row r="101" spans="1:13" x14ac:dyDescent="0.25">
      <c r="A101" s="26">
        <v>81</v>
      </c>
      <c r="B101" s="26" t="s">
        <v>291</v>
      </c>
      <c r="C101" s="26" t="s">
        <v>35</v>
      </c>
      <c r="D101" s="26" t="s">
        <v>292</v>
      </c>
      <c r="E101" s="26" t="str">
        <f t="shared" si="10"/>
        <v>F02</v>
      </c>
      <c r="F101" s="26" t="str">
        <f t="shared" si="11"/>
        <v>B0</v>
      </c>
      <c r="G101" s="26" t="str">
        <f t="shared" si="12"/>
        <v>03</v>
      </c>
      <c r="H101" s="26" t="str">
        <f t="shared" si="13"/>
        <v>0070</v>
      </c>
      <c r="I101" s="26" t="str">
        <f t="shared" si="14"/>
        <v/>
      </c>
      <c r="J101" s="26" t="str">
        <f t="shared" si="15"/>
        <v>r</v>
      </c>
      <c r="K101" s="26" t="str">
        <f t="shared" si="16"/>
        <v>01</v>
      </c>
      <c r="L101" s="26" t="str">
        <f t="shared" si="17"/>
        <v>F02B0010070</v>
      </c>
      <c r="M101" s="26" t="s">
        <v>727</v>
      </c>
    </row>
    <row r="102" spans="1:13" x14ac:dyDescent="0.25">
      <c r="A102" s="26">
        <v>81</v>
      </c>
      <c r="B102" s="26" t="s">
        <v>293</v>
      </c>
      <c r="C102" s="26" t="s">
        <v>35</v>
      </c>
      <c r="D102" s="26" t="s">
        <v>294</v>
      </c>
      <c r="E102" s="26" t="str">
        <f t="shared" si="10"/>
        <v>F02</v>
      </c>
      <c r="F102" s="26" t="str">
        <f t="shared" si="11"/>
        <v>B0</v>
      </c>
      <c r="G102" s="26" t="str">
        <f t="shared" si="12"/>
        <v>03</v>
      </c>
      <c r="H102" s="26" t="str">
        <f t="shared" si="13"/>
        <v>0080</v>
      </c>
      <c r="I102" s="26" t="str">
        <f t="shared" si="14"/>
        <v/>
      </c>
      <c r="J102" s="26" t="str">
        <f t="shared" si="15"/>
        <v>r</v>
      </c>
      <c r="K102" s="26" t="str">
        <f t="shared" si="16"/>
        <v>01</v>
      </c>
      <c r="L102" s="26" t="str">
        <f t="shared" si="17"/>
        <v>F02B0010080</v>
      </c>
      <c r="M102" s="26" t="s">
        <v>728</v>
      </c>
    </row>
    <row r="103" spans="1:13" x14ac:dyDescent="0.25">
      <c r="A103" s="26">
        <v>81</v>
      </c>
      <c r="B103" s="26" t="s">
        <v>295</v>
      </c>
      <c r="C103" s="26" t="s">
        <v>35</v>
      </c>
      <c r="D103" s="26" t="s">
        <v>296</v>
      </c>
      <c r="E103" s="26" t="str">
        <f t="shared" si="10"/>
        <v>F02</v>
      </c>
      <c r="F103" s="26" t="str">
        <f t="shared" si="11"/>
        <v>B0</v>
      </c>
      <c r="G103" s="26" t="str">
        <f t="shared" si="12"/>
        <v>03</v>
      </c>
      <c r="H103" s="26" t="str">
        <f t="shared" si="13"/>
        <v>0100</v>
      </c>
      <c r="I103" s="26" t="str">
        <f t="shared" si="14"/>
        <v/>
      </c>
      <c r="J103" s="26" t="str">
        <f t="shared" si="15"/>
        <v>r</v>
      </c>
      <c r="K103" s="26" t="str">
        <f t="shared" si="16"/>
        <v>01</v>
      </c>
      <c r="L103" s="26" t="str">
        <f t="shared" si="17"/>
        <v>F02B0010100</v>
      </c>
      <c r="M103" s="26" t="s">
        <v>729</v>
      </c>
    </row>
    <row r="104" spans="1:13" x14ac:dyDescent="0.25">
      <c r="A104" s="26">
        <v>81</v>
      </c>
      <c r="B104" s="26" t="s">
        <v>297</v>
      </c>
      <c r="C104" s="26" t="s">
        <v>35</v>
      </c>
      <c r="D104" s="26" t="s">
        <v>298</v>
      </c>
      <c r="E104" s="26" t="str">
        <f t="shared" si="10"/>
        <v>F02</v>
      </c>
      <c r="F104" s="26" t="str">
        <f t="shared" si="11"/>
        <v>B0</v>
      </c>
      <c r="G104" s="26" t="str">
        <f t="shared" si="12"/>
        <v>03</v>
      </c>
      <c r="H104" s="26" t="str">
        <f t="shared" si="13"/>
        <v>0120</v>
      </c>
      <c r="I104" s="26" t="str">
        <f t="shared" si="14"/>
        <v/>
      </c>
      <c r="J104" s="26" t="str">
        <f t="shared" si="15"/>
        <v>r</v>
      </c>
      <c r="K104" s="26" t="str">
        <f t="shared" si="16"/>
        <v>01</v>
      </c>
      <c r="L104" s="26" t="str">
        <f t="shared" si="17"/>
        <v>F02B0010120</v>
      </c>
      <c r="M104" s="26" t="s">
        <v>730</v>
      </c>
    </row>
    <row r="105" spans="1:13" x14ac:dyDescent="0.25">
      <c r="A105" s="26">
        <v>81</v>
      </c>
      <c r="B105" s="26" t="s">
        <v>299</v>
      </c>
      <c r="C105" s="26" t="s">
        <v>35</v>
      </c>
      <c r="D105" s="26" t="s">
        <v>300</v>
      </c>
      <c r="E105" s="26" t="str">
        <f t="shared" si="10"/>
        <v>F02</v>
      </c>
      <c r="F105" s="26" t="str">
        <f t="shared" si="11"/>
        <v>B0</v>
      </c>
      <c r="G105" s="26" t="str">
        <f t="shared" si="12"/>
        <v>03</v>
      </c>
      <c r="H105" s="26" t="str">
        <f t="shared" si="13"/>
        <v>0130</v>
      </c>
      <c r="I105" s="26" t="str">
        <f t="shared" si="14"/>
        <v/>
      </c>
      <c r="J105" s="26" t="str">
        <f t="shared" si="15"/>
        <v>r</v>
      </c>
      <c r="K105" s="26" t="str">
        <f t="shared" si="16"/>
        <v>01</v>
      </c>
      <c r="L105" s="26" t="str">
        <f t="shared" si="17"/>
        <v>F02B0010130</v>
      </c>
      <c r="M105" s="26" t="s">
        <v>731</v>
      </c>
    </row>
    <row r="106" spans="1:13" x14ac:dyDescent="0.25">
      <c r="A106" s="26">
        <v>81</v>
      </c>
      <c r="B106" s="26" t="s">
        <v>301</v>
      </c>
      <c r="C106" s="26" t="s">
        <v>35</v>
      </c>
      <c r="D106" s="26" t="s">
        <v>302</v>
      </c>
      <c r="E106" s="26" t="str">
        <f t="shared" si="10"/>
        <v>F02</v>
      </c>
      <c r="F106" s="26" t="str">
        <f t="shared" si="11"/>
        <v>B0</v>
      </c>
      <c r="G106" s="26" t="str">
        <f t="shared" si="12"/>
        <v>03</v>
      </c>
      <c r="H106" s="26" t="str">
        <f t="shared" si="13"/>
        <v>0150</v>
      </c>
      <c r="I106" s="26" t="str">
        <f t="shared" si="14"/>
        <v/>
      </c>
      <c r="J106" s="26" t="str">
        <f t="shared" si="15"/>
        <v>r</v>
      </c>
      <c r="K106" s="26" t="str">
        <f t="shared" si="16"/>
        <v>01</v>
      </c>
      <c r="L106" s="26" t="str">
        <f t="shared" si="17"/>
        <v>F02B0010150</v>
      </c>
      <c r="M106" s="26" t="s">
        <v>732</v>
      </c>
    </row>
    <row r="107" spans="1:13" x14ac:dyDescent="0.25">
      <c r="A107" s="26">
        <v>81</v>
      </c>
      <c r="B107" s="26" t="s">
        <v>303</v>
      </c>
      <c r="C107" s="26" t="s">
        <v>35</v>
      </c>
      <c r="D107" s="26" t="s">
        <v>304</v>
      </c>
      <c r="E107" s="26" t="str">
        <f t="shared" si="10"/>
        <v>F02</v>
      </c>
      <c r="F107" s="26" t="str">
        <f t="shared" si="11"/>
        <v>B0</v>
      </c>
      <c r="G107" s="26" t="str">
        <f t="shared" si="12"/>
        <v>03</v>
      </c>
      <c r="H107" s="26" t="str">
        <f t="shared" si="13"/>
        <v>0200</v>
      </c>
      <c r="I107" s="26" t="str">
        <f t="shared" si="14"/>
        <v/>
      </c>
      <c r="J107" s="26" t="str">
        <f t="shared" si="15"/>
        <v>r</v>
      </c>
      <c r="K107" s="26" t="str">
        <f t="shared" si="16"/>
        <v>01</v>
      </c>
      <c r="L107" s="26" t="str">
        <f t="shared" si="17"/>
        <v>F02B0010200</v>
      </c>
      <c r="M107" s="26" t="s">
        <v>733</v>
      </c>
    </row>
    <row r="108" spans="1:13" x14ac:dyDescent="0.25">
      <c r="A108" s="26">
        <v>81</v>
      </c>
      <c r="B108" s="26" t="s">
        <v>305</v>
      </c>
      <c r="C108" s="26" t="s">
        <v>35</v>
      </c>
      <c r="D108" s="26" t="s">
        <v>306</v>
      </c>
      <c r="E108" s="26" t="str">
        <f t="shared" si="10"/>
        <v>F02</v>
      </c>
      <c r="F108" s="26" t="str">
        <f t="shared" si="11"/>
        <v>B0</v>
      </c>
      <c r="G108" s="26" t="str">
        <f t="shared" si="12"/>
        <v>03</v>
      </c>
      <c r="H108" s="26" t="str">
        <f t="shared" si="13"/>
        <v>0500</v>
      </c>
      <c r="I108" s="26" t="str">
        <f t="shared" si="14"/>
        <v/>
      </c>
      <c r="J108" s="26" t="str">
        <f t="shared" si="15"/>
        <v>r</v>
      </c>
      <c r="K108" s="26" t="str">
        <f t="shared" si="16"/>
        <v>01</v>
      </c>
      <c r="L108" s="26" t="str">
        <f t="shared" si="17"/>
        <v>F02B0010500</v>
      </c>
      <c r="M108" s="26" t="s">
        <v>734</v>
      </c>
    </row>
    <row r="109" spans="1:13" x14ac:dyDescent="0.25">
      <c r="A109" s="26">
        <v>81</v>
      </c>
      <c r="B109" s="26" t="s">
        <v>307</v>
      </c>
      <c r="C109" s="26" t="s">
        <v>35</v>
      </c>
      <c r="D109" s="26" t="s">
        <v>308</v>
      </c>
      <c r="E109" s="26" t="str">
        <f t="shared" si="10"/>
        <v>F02</v>
      </c>
      <c r="F109" s="26" t="str">
        <f t="shared" si="11"/>
        <v>DN</v>
      </c>
      <c r="G109" s="26" t="str">
        <f t="shared" si="12"/>
        <v>01</v>
      </c>
      <c r="H109" s="26" t="str">
        <f t="shared" si="13"/>
        <v>0025</v>
      </c>
      <c r="I109" s="26" t="str">
        <f t="shared" si="14"/>
        <v/>
      </c>
      <c r="J109" s="26" t="str">
        <f t="shared" si="15"/>
        <v/>
      </c>
      <c r="K109" s="26" t="str">
        <f t="shared" si="16"/>
        <v>01</v>
      </c>
      <c r="L109" s="26" t="str">
        <f t="shared" si="17"/>
        <v>F02DN010025</v>
      </c>
      <c r="M109" s="26" t="s">
        <v>735</v>
      </c>
    </row>
    <row r="110" spans="1:13" x14ac:dyDescent="0.25">
      <c r="A110" s="26">
        <v>81</v>
      </c>
      <c r="B110" s="26" t="s">
        <v>309</v>
      </c>
      <c r="C110" s="26" t="s">
        <v>35</v>
      </c>
      <c r="D110" s="26" t="s">
        <v>310</v>
      </c>
      <c r="E110" s="26" t="str">
        <f t="shared" si="10"/>
        <v>F02</v>
      </c>
      <c r="F110" s="26" t="str">
        <f t="shared" si="11"/>
        <v>DN</v>
      </c>
      <c r="G110" s="26" t="str">
        <f t="shared" si="12"/>
        <v>01</v>
      </c>
      <c r="H110" s="26" t="str">
        <f t="shared" si="13"/>
        <v>0250</v>
      </c>
      <c r="I110" s="26" t="str">
        <f t="shared" si="14"/>
        <v/>
      </c>
      <c r="J110" s="26" t="str">
        <f t="shared" si="15"/>
        <v/>
      </c>
      <c r="K110" s="26" t="str">
        <f t="shared" si="16"/>
        <v>01</v>
      </c>
      <c r="L110" s="26" t="str">
        <f t="shared" si="17"/>
        <v>F02DN010250</v>
      </c>
      <c r="M110" s="26" t="s">
        <v>736</v>
      </c>
    </row>
    <row r="111" spans="1:13" x14ac:dyDescent="0.25">
      <c r="A111" s="26">
        <v>81</v>
      </c>
      <c r="B111" s="26" t="s">
        <v>311</v>
      </c>
      <c r="C111" s="26" t="s">
        <v>35</v>
      </c>
      <c r="D111" s="26" t="s">
        <v>312</v>
      </c>
      <c r="E111" s="26" t="str">
        <f t="shared" si="10"/>
        <v>F02</v>
      </c>
      <c r="F111" s="26" t="str">
        <f t="shared" si="11"/>
        <v>DN</v>
      </c>
      <c r="G111" s="26" t="str">
        <f t="shared" si="12"/>
        <v>01</v>
      </c>
      <c r="H111" s="26" t="str">
        <f t="shared" si="13"/>
        <v>0300</v>
      </c>
      <c r="I111" s="26" t="str">
        <f t="shared" si="14"/>
        <v/>
      </c>
      <c r="J111" s="26" t="str">
        <f t="shared" si="15"/>
        <v/>
      </c>
      <c r="K111" s="26" t="str">
        <f t="shared" si="16"/>
        <v>01</v>
      </c>
      <c r="L111" s="26" t="str">
        <f t="shared" si="17"/>
        <v>F02DN010300</v>
      </c>
      <c r="M111" s="26" t="s">
        <v>737</v>
      </c>
    </row>
    <row r="112" spans="1:13" x14ac:dyDescent="0.25">
      <c r="A112" s="26">
        <v>81</v>
      </c>
      <c r="B112" s="26" t="s">
        <v>313</v>
      </c>
      <c r="C112" s="26" t="s">
        <v>35</v>
      </c>
      <c r="D112" s="26" t="s">
        <v>314</v>
      </c>
      <c r="E112" s="26" t="str">
        <f t="shared" si="10"/>
        <v>F02</v>
      </c>
      <c r="F112" s="26" t="str">
        <f t="shared" si="11"/>
        <v>DN</v>
      </c>
      <c r="G112" s="26" t="str">
        <f t="shared" si="12"/>
        <v>02</v>
      </c>
      <c r="H112" s="26" t="str">
        <f t="shared" si="13"/>
        <v>0030</v>
      </c>
      <c r="I112" s="26" t="str">
        <f t="shared" si="14"/>
        <v/>
      </c>
      <c r="J112" s="26" t="str">
        <f t="shared" si="15"/>
        <v/>
      </c>
      <c r="K112" s="26" t="str">
        <f t="shared" si="16"/>
        <v>02</v>
      </c>
      <c r="L112" s="26" t="str">
        <f t="shared" si="17"/>
        <v>F02DN020030</v>
      </c>
      <c r="M112" s="26" t="s">
        <v>738</v>
      </c>
    </row>
    <row r="113" spans="1:13" x14ac:dyDescent="0.25">
      <c r="A113" s="26">
        <v>81</v>
      </c>
      <c r="B113" s="26" t="s">
        <v>315</v>
      </c>
      <c r="C113" s="26" t="s">
        <v>35</v>
      </c>
      <c r="D113" s="26" t="s">
        <v>316</v>
      </c>
      <c r="E113" s="26" t="str">
        <f t="shared" si="10"/>
        <v>F02</v>
      </c>
      <c r="F113" s="26" t="str">
        <f t="shared" si="11"/>
        <v>DN</v>
      </c>
      <c r="G113" s="26" t="str">
        <f t="shared" si="12"/>
        <v>02</v>
      </c>
      <c r="H113" s="26" t="str">
        <f t="shared" si="13"/>
        <v>0100</v>
      </c>
      <c r="I113" s="26" t="str">
        <f t="shared" si="14"/>
        <v/>
      </c>
      <c r="J113" s="26" t="str">
        <f t="shared" si="15"/>
        <v/>
      </c>
      <c r="K113" s="26" t="str">
        <f t="shared" si="16"/>
        <v>02</v>
      </c>
      <c r="L113" s="26" t="str">
        <f t="shared" si="17"/>
        <v>F02DN020100</v>
      </c>
      <c r="M113" s="26" t="s">
        <v>739</v>
      </c>
    </row>
    <row r="114" spans="1:13" x14ac:dyDescent="0.25">
      <c r="A114" s="26">
        <v>81</v>
      </c>
      <c r="B114" s="26" t="s">
        <v>317</v>
      </c>
      <c r="C114" s="26" t="s">
        <v>35</v>
      </c>
      <c r="D114" s="26" t="s">
        <v>318</v>
      </c>
      <c r="E114" s="26" t="str">
        <f t="shared" si="10"/>
        <v>F02</v>
      </c>
      <c r="F114" s="26" t="str">
        <f t="shared" si="11"/>
        <v>DN</v>
      </c>
      <c r="G114" s="26" t="str">
        <f t="shared" si="12"/>
        <v>02</v>
      </c>
      <c r="H114" s="26" t="str">
        <f t="shared" si="13"/>
        <v>0150</v>
      </c>
      <c r="I114" s="26" t="str">
        <f t="shared" si="14"/>
        <v/>
      </c>
      <c r="J114" s="26" t="str">
        <f t="shared" si="15"/>
        <v/>
      </c>
      <c r="K114" s="26" t="str">
        <f t="shared" si="16"/>
        <v>02</v>
      </c>
      <c r="L114" s="26" t="str">
        <f t="shared" si="17"/>
        <v>F02DN020150</v>
      </c>
      <c r="M114" s="26" t="s">
        <v>740</v>
      </c>
    </row>
    <row r="115" spans="1:13" x14ac:dyDescent="0.25">
      <c r="A115" s="26">
        <v>81</v>
      </c>
      <c r="B115" s="26" t="s">
        <v>319</v>
      </c>
      <c r="C115" s="26" t="s">
        <v>35</v>
      </c>
      <c r="D115" s="26" t="s">
        <v>320</v>
      </c>
      <c r="E115" s="26" t="str">
        <f t="shared" si="10"/>
        <v>F02</v>
      </c>
      <c r="F115" s="26" t="str">
        <f t="shared" si="11"/>
        <v>DN</v>
      </c>
      <c r="G115" s="26" t="str">
        <f t="shared" si="12"/>
        <v>02</v>
      </c>
      <c r="H115" s="26" t="str">
        <f t="shared" si="13"/>
        <v>0200</v>
      </c>
      <c r="I115" s="26" t="str">
        <f t="shared" si="14"/>
        <v/>
      </c>
      <c r="J115" s="26" t="str">
        <f t="shared" si="15"/>
        <v/>
      </c>
      <c r="K115" s="26" t="str">
        <f t="shared" si="16"/>
        <v>02</v>
      </c>
      <c r="L115" s="26" t="str">
        <f t="shared" si="17"/>
        <v>F02DN020200</v>
      </c>
      <c r="M115" s="26" t="s">
        <v>741</v>
      </c>
    </row>
    <row r="116" spans="1:13" x14ac:dyDescent="0.25">
      <c r="A116" s="26">
        <v>81</v>
      </c>
      <c r="B116" s="26" t="s">
        <v>321</v>
      </c>
      <c r="C116" s="26" t="s">
        <v>35</v>
      </c>
      <c r="D116" s="26" t="s">
        <v>322</v>
      </c>
      <c r="E116" s="26" t="str">
        <f t="shared" si="10"/>
        <v>F02</v>
      </c>
      <c r="F116" s="26" t="str">
        <f t="shared" si="11"/>
        <v>DN</v>
      </c>
      <c r="G116" s="26" t="str">
        <f t="shared" si="12"/>
        <v>02</v>
      </c>
      <c r="H116" s="26" t="str">
        <f t="shared" si="13"/>
        <v>0250</v>
      </c>
      <c r="I116" s="26" t="str">
        <f t="shared" si="14"/>
        <v/>
      </c>
      <c r="J116" s="26" t="str">
        <f t="shared" si="15"/>
        <v/>
      </c>
      <c r="K116" s="26" t="str">
        <f t="shared" si="16"/>
        <v>02</v>
      </c>
      <c r="L116" s="26" t="str">
        <f t="shared" si="17"/>
        <v>F02DN020250</v>
      </c>
      <c r="M116" s="26" t="s">
        <v>742</v>
      </c>
    </row>
    <row r="117" spans="1:13" x14ac:dyDescent="0.25">
      <c r="A117" s="26">
        <v>81</v>
      </c>
      <c r="B117" s="26" t="s">
        <v>323</v>
      </c>
      <c r="C117" s="26" t="s">
        <v>35</v>
      </c>
      <c r="D117" s="26" t="s">
        <v>324</v>
      </c>
      <c r="E117" s="26" t="str">
        <f t="shared" si="10"/>
        <v>F02</v>
      </c>
      <c r="F117" s="26" t="str">
        <f t="shared" si="11"/>
        <v>DN</v>
      </c>
      <c r="G117" s="26" t="str">
        <f t="shared" si="12"/>
        <v>02</v>
      </c>
      <c r="H117" s="26" t="str">
        <f t="shared" si="13"/>
        <v>0350</v>
      </c>
      <c r="I117" s="26" t="str">
        <f t="shared" si="14"/>
        <v/>
      </c>
      <c r="J117" s="26" t="str">
        <f t="shared" si="15"/>
        <v/>
      </c>
      <c r="K117" s="26" t="str">
        <f t="shared" si="16"/>
        <v>02</v>
      </c>
      <c r="L117" s="26" t="str">
        <f t="shared" si="17"/>
        <v>F02DN020350</v>
      </c>
      <c r="M117" s="26" t="s">
        <v>743</v>
      </c>
    </row>
    <row r="118" spans="1:13" x14ac:dyDescent="0.25">
      <c r="A118" s="26">
        <v>81</v>
      </c>
      <c r="B118" s="26" t="s">
        <v>325</v>
      </c>
      <c r="C118" s="26" t="s">
        <v>35</v>
      </c>
      <c r="D118" s="26" t="s">
        <v>326</v>
      </c>
      <c r="E118" s="26" t="str">
        <f t="shared" si="10"/>
        <v>F02</v>
      </c>
      <c r="F118" s="26" t="str">
        <f t="shared" si="11"/>
        <v>DN</v>
      </c>
      <c r="G118" s="26" t="str">
        <f t="shared" si="12"/>
        <v>02</v>
      </c>
      <c r="H118" s="26" t="str">
        <f t="shared" si="13"/>
        <v>0500</v>
      </c>
      <c r="I118" s="26" t="str">
        <f t="shared" si="14"/>
        <v/>
      </c>
      <c r="J118" s="26" t="str">
        <f t="shared" si="15"/>
        <v/>
      </c>
      <c r="K118" s="26" t="str">
        <f t="shared" si="16"/>
        <v>02</v>
      </c>
      <c r="L118" s="26" t="str">
        <f t="shared" si="17"/>
        <v>F02DN020500</v>
      </c>
      <c r="M118" s="26" t="s">
        <v>744</v>
      </c>
    </row>
    <row r="119" spans="1:13" x14ac:dyDescent="0.25">
      <c r="A119" s="26">
        <v>81</v>
      </c>
      <c r="B119" s="26" t="s">
        <v>327</v>
      </c>
      <c r="C119" s="26" t="s">
        <v>35</v>
      </c>
      <c r="D119" s="26" t="s">
        <v>328</v>
      </c>
      <c r="E119" s="26" t="str">
        <f t="shared" si="10"/>
        <v>F02</v>
      </c>
      <c r="F119" s="26" t="str">
        <f t="shared" si="11"/>
        <v>DN</v>
      </c>
      <c r="G119" s="26" t="str">
        <f t="shared" si="12"/>
        <v>02</v>
      </c>
      <c r="H119" s="26" t="str">
        <f t="shared" si="13"/>
        <v>1000</v>
      </c>
      <c r="I119" s="26" t="str">
        <f t="shared" si="14"/>
        <v/>
      </c>
      <c r="J119" s="26" t="str">
        <f t="shared" si="15"/>
        <v/>
      </c>
      <c r="K119" s="26" t="str">
        <f t="shared" si="16"/>
        <v>02</v>
      </c>
      <c r="L119" s="26" t="str">
        <f t="shared" si="17"/>
        <v>F02DN021000</v>
      </c>
      <c r="M119" s="26" t="s">
        <v>745</v>
      </c>
    </row>
    <row r="120" spans="1:13" x14ac:dyDescent="0.25">
      <c r="A120" s="26">
        <v>81</v>
      </c>
      <c r="B120" s="26" t="s">
        <v>329</v>
      </c>
      <c r="C120" s="26" t="s">
        <v>35</v>
      </c>
      <c r="D120" s="26" t="s">
        <v>330</v>
      </c>
      <c r="E120" s="26" t="str">
        <f t="shared" si="10"/>
        <v>F02</v>
      </c>
      <c r="F120" s="26" t="str">
        <f t="shared" si="11"/>
        <v>DN</v>
      </c>
      <c r="G120" s="26" t="str">
        <f t="shared" si="12"/>
        <v>02</v>
      </c>
      <c r="H120" s="26" t="str">
        <f t="shared" si="13"/>
        <v>2000</v>
      </c>
      <c r="I120" s="26" t="str">
        <f t="shared" si="14"/>
        <v/>
      </c>
      <c r="J120" s="26" t="str">
        <f t="shared" si="15"/>
        <v/>
      </c>
      <c r="K120" s="26" t="str">
        <f t="shared" si="16"/>
        <v>02</v>
      </c>
      <c r="L120" s="26" t="str">
        <f t="shared" si="17"/>
        <v>F02DN022000</v>
      </c>
      <c r="M120" s="26" t="s">
        <v>746</v>
      </c>
    </row>
    <row r="121" spans="1:13" x14ac:dyDescent="0.25">
      <c r="A121" s="26">
        <v>81</v>
      </c>
      <c r="B121" s="26" t="s">
        <v>331</v>
      </c>
      <c r="C121" s="26" t="s">
        <v>35</v>
      </c>
      <c r="D121" s="26" t="s">
        <v>332</v>
      </c>
      <c r="E121" s="26" t="str">
        <f t="shared" si="10"/>
        <v>F02</v>
      </c>
      <c r="F121" s="26" t="str">
        <f t="shared" si="11"/>
        <v>DN</v>
      </c>
      <c r="G121" s="26" t="str">
        <f t="shared" si="12"/>
        <v>03</v>
      </c>
      <c r="H121" s="26" t="str">
        <f t="shared" si="13"/>
        <v>0025</v>
      </c>
      <c r="I121" s="26" t="str">
        <f t="shared" si="14"/>
        <v/>
      </c>
      <c r="J121" s="26" t="str">
        <f t="shared" si="15"/>
        <v>r</v>
      </c>
      <c r="K121" s="26" t="str">
        <f t="shared" si="16"/>
        <v>01</v>
      </c>
      <c r="L121" s="26" t="str">
        <f t="shared" si="17"/>
        <v>F02DN010025</v>
      </c>
      <c r="M121" s="26" t="s">
        <v>747</v>
      </c>
    </row>
    <row r="122" spans="1:13" x14ac:dyDescent="0.25">
      <c r="A122" s="26">
        <v>81</v>
      </c>
      <c r="B122" s="26" t="s">
        <v>333</v>
      </c>
      <c r="C122" s="26" t="s">
        <v>35</v>
      </c>
      <c r="D122" s="26" t="s">
        <v>334</v>
      </c>
      <c r="E122" s="26" t="str">
        <f t="shared" si="10"/>
        <v>F02</v>
      </c>
      <c r="F122" s="26" t="str">
        <f t="shared" si="11"/>
        <v>DN</v>
      </c>
      <c r="G122" s="26" t="str">
        <f t="shared" si="12"/>
        <v>03</v>
      </c>
      <c r="H122" s="26" t="str">
        <f t="shared" si="13"/>
        <v>0050</v>
      </c>
      <c r="I122" s="26" t="str">
        <f t="shared" si="14"/>
        <v/>
      </c>
      <c r="J122" s="26" t="str">
        <f t="shared" si="15"/>
        <v>r</v>
      </c>
      <c r="K122" s="26" t="str">
        <f t="shared" si="16"/>
        <v>01</v>
      </c>
      <c r="L122" s="26" t="str">
        <f t="shared" si="17"/>
        <v>F02DN010050</v>
      </c>
      <c r="M122" s="26" t="s">
        <v>748</v>
      </c>
    </row>
    <row r="123" spans="1:13" x14ac:dyDescent="0.25">
      <c r="A123" s="26">
        <v>81</v>
      </c>
      <c r="B123" s="26" t="s">
        <v>335</v>
      </c>
      <c r="C123" s="26" t="s">
        <v>35</v>
      </c>
      <c r="D123" s="26" t="s">
        <v>336</v>
      </c>
      <c r="E123" s="26" t="str">
        <f t="shared" si="10"/>
        <v>F02</v>
      </c>
      <c r="F123" s="26" t="str">
        <f t="shared" si="11"/>
        <v>DN</v>
      </c>
      <c r="G123" s="26" t="str">
        <f t="shared" si="12"/>
        <v>03</v>
      </c>
      <c r="H123" s="26" t="str">
        <f t="shared" si="13"/>
        <v>0100</v>
      </c>
      <c r="I123" s="26" t="str">
        <f t="shared" si="14"/>
        <v/>
      </c>
      <c r="J123" s="26" t="str">
        <f t="shared" si="15"/>
        <v>r</v>
      </c>
      <c r="K123" s="26" t="str">
        <f t="shared" si="16"/>
        <v>01</v>
      </c>
      <c r="L123" s="26" t="str">
        <f t="shared" si="17"/>
        <v>F02DN010100</v>
      </c>
      <c r="M123" s="26" t="s">
        <v>749</v>
      </c>
    </row>
    <row r="124" spans="1:13" x14ac:dyDescent="0.25">
      <c r="A124" s="26">
        <v>81</v>
      </c>
      <c r="B124" s="26" t="s">
        <v>337</v>
      </c>
      <c r="C124" s="26" t="s">
        <v>35</v>
      </c>
      <c r="D124" s="26" t="s">
        <v>338</v>
      </c>
      <c r="E124" s="26" t="str">
        <f t="shared" si="10"/>
        <v>F02</v>
      </c>
      <c r="F124" s="26" t="str">
        <f t="shared" si="11"/>
        <v>DN</v>
      </c>
      <c r="G124" s="26" t="str">
        <f t="shared" si="12"/>
        <v>03</v>
      </c>
      <c r="H124" s="26" t="str">
        <f t="shared" si="13"/>
        <v>0120</v>
      </c>
      <c r="I124" s="26" t="str">
        <f t="shared" si="14"/>
        <v/>
      </c>
      <c r="J124" s="26" t="str">
        <f t="shared" si="15"/>
        <v>r</v>
      </c>
      <c r="K124" s="26" t="str">
        <f t="shared" si="16"/>
        <v>01</v>
      </c>
      <c r="L124" s="26" t="str">
        <f t="shared" si="17"/>
        <v>F02DN010120</v>
      </c>
      <c r="M124" s="26" t="s">
        <v>750</v>
      </c>
    </row>
    <row r="125" spans="1:13" x14ac:dyDescent="0.25">
      <c r="A125" s="26">
        <v>81</v>
      </c>
      <c r="B125" s="26" t="s">
        <v>339</v>
      </c>
      <c r="C125" s="26" t="s">
        <v>35</v>
      </c>
      <c r="D125" s="26" t="s">
        <v>340</v>
      </c>
      <c r="E125" s="26" t="str">
        <f t="shared" si="10"/>
        <v>F02</v>
      </c>
      <c r="F125" s="26" t="str">
        <f t="shared" si="11"/>
        <v>DN</v>
      </c>
      <c r="G125" s="26" t="str">
        <f t="shared" si="12"/>
        <v>03</v>
      </c>
      <c r="H125" s="26" t="str">
        <f t="shared" si="13"/>
        <v>0150</v>
      </c>
      <c r="I125" s="26" t="str">
        <f t="shared" si="14"/>
        <v/>
      </c>
      <c r="J125" s="26" t="str">
        <f t="shared" si="15"/>
        <v>r</v>
      </c>
      <c r="K125" s="26" t="str">
        <f t="shared" si="16"/>
        <v>01</v>
      </c>
      <c r="L125" s="26" t="str">
        <f t="shared" si="17"/>
        <v>F02DN010150</v>
      </c>
      <c r="M125" s="26" t="s">
        <v>751</v>
      </c>
    </row>
    <row r="126" spans="1:13" x14ac:dyDescent="0.25">
      <c r="A126" s="26">
        <v>81</v>
      </c>
      <c r="B126" s="26" t="s">
        <v>341</v>
      </c>
      <c r="C126" s="26" t="s">
        <v>35</v>
      </c>
      <c r="D126" s="26" t="s">
        <v>342</v>
      </c>
      <c r="E126" s="26" t="str">
        <f t="shared" si="10"/>
        <v>F02</v>
      </c>
      <c r="F126" s="26" t="str">
        <f t="shared" si="11"/>
        <v>DN</v>
      </c>
      <c r="G126" s="26" t="str">
        <f t="shared" si="12"/>
        <v>03</v>
      </c>
      <c r="H126" s="26" t="str">
        <f t="shared" si="13"/>
        <v>0200</v>
      </c>
      <c r="I126" s="26" t="str">
        <f t="shared" si="14"/>
        <v/>
      </c>
      <c r="J126" s="26" t="str">
        <f t="shared" si="15"/>
        <v>r</v>
      </c>
      <c r="K126" s="26" t="str">
        <f t="shared" si="16"/>
        <v>01</v>
      </c>
      <c r="L126" s="26" t="str">
        <f t="shared" si="17"/>
        <v>F02DN010200</v>
      </c>
      <c r="M126" s="26" t="s">
        <v>752</v>
      </c>
    </row>
    <row r="127" spans="1:13" x14ac:dyDescent="0.25">
      <c r="A127" s="26">
        <v>81</v>
      </c>
      <c r="B127" s="26" t="s">
        <v>343</v>
      </c>
      <c r="C127" s="26" t="s">
        <v>35</v>
      </c>
      <c r="D127" s="26" t="s">
        <v>344</v>
      </c>
      <c r="E127" s="26" t="str">
        <f t="shared" si="10"/>
        <v>F02</v>
      </c>
      <c r="F127" s="26" t="str">
        <f t="shared" si="11"/>
        <v>DN</v>
      </c>
      <c r="G127" s="26" t="str">
        <f t="shared" si="12"/>
        <v>03</v>
      </c>
      <c r="H127" s="26" t="str">
        <f t="shared" si="13"/>
        <v>0250</v>
      </c>
      <c r="I127" s="26" t="str">
        <f t="shared" si="14"/>
        <v/>
      </c>
      <c r="J127" s="26" t="str">
        <f t="shared" si="15"/>
        <v>r</v>
      </c>
      <c r="K127" s="26" t="str">
        <f t="shared" si="16"/>
        <v>01</v>
      </c>
      <c r="L127" s="26" t="str">
        <f t="shared" si="17"/>
        <v>F02DN010250</v>
      </c>
      <c r="M127" s="26" t="s">
        <v>753</v>
      </c>
    </row>
    <row r="128" spans="1:13" x14ac:dyDescent="0.25">
      <c r="A128" s="26">
        <v>81</v>
      </c>
      <c r="B128" s="26" t="s">
        <v>345</v>
      </c>
      <c r="C128" s="26" t="s">
        <v>35</v>
      </c>
      <c r="D128" s="26" t="s">
        <v>346</v>
      </c>
      <c r="E128" s="26" t="str">
        <f t="shared" si="10"/>
        <v>F02</v>
      </c>
      <c r="F128" s="26" t="str">
        <f t="shared" si="11"/>
        <v>DN</v>
      </c>
      <c r="G128" s="26" t="str">
        <f t="shared" si="12"/>
        <v>03</v>
      </c>
      <c r="H128" s="26" t="str">
        <f t="shared" si="13"/>
        <v>0300</v>
      </c>
      <c r="I128" s="26" t="str">
        <f t="shared" si="14"/>
        <v/>
      </c>
      <c r="J128" s="26" t="str">
        <f t="shared" si="15"/>
        <v>r</v>
      </c>
      <c r="K128" s="26" t="str">
        <f t="shared" si="16"/>
        <v>01</v>
      </c>
      <c r="L128" s="26" t="str">
        <f t="shared" si="17"/>
        <v>F02DN010300</v>
      </c>
      <c r="M128" s="26" t="s">
        <v>754</v>
      </c>
    </row>
    <row r="129" spans="1:13" x14ac:dyDescent="0.25">
      <c r="A129" s="26">
        <v>81</v>
      </c>
      <c r="B129" s="26" t="s">
        <v>347</v>
      </c>
      <c r="C129" s="26" t="s">
        <v>35</v>
      </c>
      <c r="D129" s="26" t="s">
        <v>348</v>
      </c>
      <c r="E129" s="26" t="str">
        <f t="shared" si="10"/>
        <v>F02</v>
      </c>
      <c r="F129" s="26" t="str">
        <f t="shared" si="11"/>
        <v>DN</v>
      </c>
      <c r="G129" s="26" t="str">
        <f t="shared" si="12"/>
        <v>03</v>
      </c>
      <c r="H129" s="26" t="str">
        <f t="shared" si="13"/>
        <v>0450</v>
      </c>
      <c r="I129" s="26" t="str">
        <f t="shared" si="14"/>
        <v/>
      </c>
      <c r="J129" s="26" t="str">
        <f t="shared" si="15"/>
        <v>r</v>
      </c>
      <c r="K129" s="26" t="str">
        <f t="shared" si="16"/>
        <v>01</v>
      </c>
      <c r="L129" s="26" t="str">
        <f t="shared" si="17"/>
        <v>F02DN010450</v>
      </c>
      <c r="M129" s="26" t="s">
        <v>755</v>
      </c>
    </row>
    <row r="130" spans="1:13" x14ac:dyDescent="0.25">
      <c r="A130" s="26">
        <v>81</v>
      </c>
      <c r="B130" s="26" t="s">
        <v>349</v>
      </c>
      <c r="C130" s="26" t="s">
        <v>35</v>
      </c>
      <c r="D130" s="26" t="s">
        <v>350</v>
      </c>
      <c r="E130" s="26" t="str">
        <f t="shared" si="10"/>
        <v>F02</v>
      </c>
      <c r="F130" s="26" t="str">
        <f t="shared" si="11"/>
        <v>DN</v>
      </c>
      <c r="G130" s="26" t="str">
        <f t="shared" si="12"/>
        <v>03</v>
      </c>
      <c r="H130" s="26" t="str">
        <f t="shared" si="13"/>
        <v>0500</v>
      </c>
      <c r="I130" s="26" t="str">
        <f t="shared" si="14"/>
        <v/>
      </c>
      <c r="J130" s="26" t="str">
        <f t="shared" si="15"/>
        <v>r</v>
      </c>
      <c r="K130" s="26" t="str">
        <f t="shared" si="16"/>
        <v>01</v>
      </c>
      <c r="L130" s="26" t="str">
        <f t="shared" si="17"/>
        <v>F02DN010500</v>
      </c>
      <c r="M130" s="26" t="s">
        <v>756</v>
      </c>
    </row>
    <row r="131" spans="1:13" x14ac:dyDescent="0.25">
      <c r="A131" s="26">
        <v>81</v>
      </c>
      <c r="B131" s="26" t="s">
        <v>351</v>
      </c>
      <c r="C131" s="26" t="s">
        <v>35</v>
      </c>
      <c r="D131" s="26" t="s">
        <v>352</v>
      </c>
      <c r="E131" s="26" t="str">
        <f t="shared" si="10"/>
        <v>F02</v>
      </c>
      <c r="F131" s="26" t="str">
        <f t="shared" si="11"/>
        <v>DN</v>
      </c>
      <c r="G131" s="26" t="str">
        <f t="shared" si="12"/>
        <v>03</v>
      </c>
      <c r="H131" s="26" t="str">
        <f t="shared" si="13"/>
        <v>1000</v>
      </c>
      <c r="I131" s="26" t="str">
        <f t="shared" si="14"/>
        <v/>
      </c>
      <c r="J131" s="26" t="str">
        <f t="shared" si="15"/>
        <v>r</v>
      </c>
      <c r="K131" s="26" t="str">
        <f t="shared" si="16"/>
        <v>01</v>
      </c>
      <c r="L131" s="26" t="str">
        <f t="shared" si="17"/>
        <v>F02DN011000</v>
      </c>
      <c r="M131" s="26" t="s">
        <v>757</v>
      </c>
    </row>
    <row r="132" spans="1:13" x14ac:dyDescent="0.25">
      <c r="A132" s="26">
        <v>81</v>
      </c>
      <c r="B132" s="26" t="s">
        <v>353</v>
      </c>
      <c r="C132" s="26" t="s">
        <v>35</v>
      </c>
      <c r="D132" s="26" t="s">
        <v>354</v>
      </c>
      <c r="E132" s="26" t="str">
        <f t="shared" si="10"/>
        <v>F02</v>
      </c>
      <c r="F132" s="26" t="str">
        <f t="shared" si="11"/>
        <v>DN</v>
      </c>
      <c r="G132" s="26" t="str">
        <f t="shared" si="12"/>
        <v>04</v>
      </c>
      <c r="H132" s="26" t="str">
        <f t="shared" si="13"/>
        <v>0300</v>
      </c>
      <c r="I132" s="26" t="str">
        <f t="shared" si="14"/>
        <v/>
      </c>
      <c r="J132" s="26" t="str">
        <f t="shared" si="15"/>
        <v/>
      </c>
      <c r="K132" s="26" t="str">
        <f t="shared" si="16"/>
        <v>04</v>
      </c>
      <c r="L132" s="26" t="str">
        <f t="shared" si="17"/>
        <v>F02DN040300</v>
      </c>
      <c r="M132" s="26" t="s">
        <v>758</v>
      </c>
    </row>
    <row r="133" spans="1:13" x14ac:dyDescent="0.25">
      <c r="A133" s="26">
        <v>81</v>
      </c>
      <c r="B133" s="26" t="s">
        <v>355</v>
      </c>
      <c r="C133" s="26" t="s">
        <v>35</v>
      </c>
      <c r="D133" s="26" t="s">
        <v>356</v>
      </c>
      <c r="E133" s="26" t="str">
        <f t="shared" si="10"/>
        <v>F02</v>
      </c>
      <c r="F133" s="26" t="str">
        <f t="shared" si="11"/>
        <v>DN</v>
      </c>
      <c r="G133" s="26" t="str">
        <f t="shared" si="12"/>
        <v>04</v>
      </c>
      <c r="H133" s="26" t="str">
        <f t="shared" si="13"/>
        <v>0500</v>
      </c>
      <c r="I133" s="26" t="str">
        <f t="shared" si="14"/>
        <v/>
      </c>
      <c r="J133" s="26" t="str">
        <f t="shared" si="15"/>
        <v/>
      </c>
      <c r="K133" s="26" t="str">
        <f t="shared" si="16"/>
        <v>04</v>
      </c>
      <c r="L133" s="26" t="str">
        <f t="shared" si="17"/>
        <v>F02DN040500</v>
      </c>
      <c r="M133" s="26" t="s">
        <v>759</v>
      </c>
    </row>
    <row r="134" spans="1:13" x14ac:dyDescent="0.25">
      <c r="A134" s="26">
        <v>81</v>
      </c>
      <c r="B134" s="26" t="s">
        <v>357</v>
      </c>
      <c r="C134" s="26" t="s">
        <v>35</v>
      </c>
      <c r="D134" s="26" t="s">
        <v>358</v>
      </c>
      <c r="E134" s="26" t="str">
        <f t="shared" si="10"/>
        <v>F02</v>
      </c>
      <c r="F134" s="26" t="str">
        <f t="shared" si="11"/>
        <v>DV</v>
      </c>
      <c r="G134" s="26" t="str">
        <f t="shared" si="12"/>
        <v>01</v>
      </c>
      <c r="H134" s="26" t="str">
        <f t="shared" si="13"/>
        <v>0100</v>
      </c>
      <c r="I134" s="26" t="str">
        <f t="shared" si="14"/>
        <v>x</v>
      </c>
      <c r="J134" s="26" t="str">
        <f t="shared" si="15"/>
        <v/>
      </c>
      <c r="K134" s="26" t="str">
        <f t="shared" si="16"/>
        <v>01</v>
      </c>
      <c r="L134" s="26" t="str">
        <f t="shared" si="17"/>
        <v>DeleteRow</v>
      </c>
      <c r="M134" s="26" t="s">
        <v>760</v>
      </c>
    </row>
    <row r="135" spans="1:13" x14ac:dyDescent="0.25">
      <c r="A135" s="26">
        <v>81</v>
      </c>
      <c r="B135" s="26" t="s">
        <v>359</v>
      </c>
      <c r="C135" s="26" t="s">
        <v>35</v>
      </c>
      <c r="D135" s="26" t="s">
        <v>360</v>
      </c>
      <c r="E135" s="26" t="str">
        <f t="shared" si="10"/>
        <v>F02</v>
      </c>
      <c r="F135" s="26" t="str">
        <f t="shared" si="11"/>
        <v>DV</v>
      </c>
      <c r="G135" s="26" t="str">
        <f t="shared" si="12"/>
        <v>01</v>
      </c>
      <c r="H135" s="26" t="str">
        <f t="shared" si="13"/>
        <v>0150</v>
      </c>
      <c r="I135" s="26" t="str">
        <f t="shared" si="14"/>
        <v>x</v>
      </c>
      <c r="J135" s="26" t="str">
        <f t="shared" si="15"/>
        <v/>
      </c>
      <c r="K135" s="26" t="str">
        <f t="shared" si="16"/>
        <v>01</v>
      </c>
      <c r="L135" s="26" t="str">
        <f t="shared" si="17"/>
        <v>DeleteRow</v>
      </c>
      <c r="M135" s="26" t="s">
        <v>761</v>
      </c>
    </row>
    <row r="136" spans="1:13" x14ac:dyDescent="0.25">
      <c r="A136" s="26">
        <v>81</v>
      </c>
      <c r="B136" s="26" t="s">
        <v>361</v>
      </c>
      <c r="C136" s="26" t="s">
        <v>35</v>
      </c>
      <c r="D136" s="26" t="s">
        <v>362</v>
      </c>
      <c r="E136" s="26" t="str">
        <f t="shared" si="10"/>
        <v>F02</v>
      </c>
      <c r="F136" s="26" t="str">
        <f t="shared" si="11"/>
        <v>DV</v>
      </c>
      <c r="G136" s="26" t="str">
        <f t="shared" si="12"/>
        <v>02</v>
      </c>
      <c r="H136" s="26" t="str">
        <f t="shared" si="13"/>
        <v>1000</v>
      </c>
      <c r="I136" s="26" t="str">
        <f t="shared" si="14"/>
        <v>x</v>
      </c>
      <c r="J136" s="26" t="str">
        <f t="shared" si="15"/>
        <v/>
      </c>
      <c r="K136" s="26" t="str">
        <f t="shared" si="16"/>
        <v>02</v>
      </c>
      <c r="L136" s="26" t="str">
        <f t="shared" si="17"/>
        <v>DeleteRow</v>
      </c>
      <c r="M136" s="26" t="s">
        <v>762</v>
      </c>
    </row>
    <row r="137" spans="1:13" x14ac:dyDescent="0.25">
      <c r="A137" s="26">
        <v>81</v>
      </c>
      <c r="B137" s="26" t="s">
        <v>363</v>
      </c>
      <c r="C137" s="26" t="s">
        <v>35</v>
      </c>
      <c r="D137" s="26" t="s">
        <v>364</v>
      </c>
      <c r="E137" s="26" t="str">
        <f t="shared" si="10"/>
        <v>F02</v>
      </c>
      <c r="F137" s="26" t="str">
        <f t="shared" si="11"/>
        <v>DV</v>
      </c>
      <c r="G137" s="26" t="str">
        <f t="shared" si="12"/>
        <v>03</v>
      </c>
      <c r="H137" s="26" t="str">
        <f t="shared" si="13"/>
        <v>0150</v>
      </c>
      <c r="I137" s="26" t="str">
        <f t="shared" si="14"/>
        <v>x</v>
      </c>
      <c r="J137" s="26" t="str">
        <f t="shared" si="15"/>
        <v>r</v>
      </c>
      <c r="K137" s="26" t="str">
        <f t="shared" si="16"/>
        <v>01</v>
      </c>
      <c r="L137" s="26" t="str">
        <f t="shared" si="17"/>
        <v>DeleteRow</v>
      </c>
      <c r="M137" s="26" t="s">
        <v>763</v>
      </c>
    </row>
    <row r="138" spans="1:13" x14ac:dyDescent="0.25">
      <c r="A138" s="26">
        <v>81</v>
      </c>
      <c r="B138" s="26" t="s">
        <v>365</v>
      </c>
      <c r="C138" s="26" t="s">
        <v>35</v>
      </c>
      <c r="D138" s="26" t="s">
        <v>366</v>
      </c>
      <c r="E138" s="26" t="str">
        <f t="shared" si="10"/>
        <v>F02</v>
      </c>
      <c r="F138" s="26" t="str">
        <f t="shared" si="11"/>
        <v>DZ</v>
      </c>
      <c r="G138" s="26" t="str">
        <f t="shared" si="12"/>
        <v>03</v>
      </c>
      <c r="H138" s="26" t="str">
        <f t="shared" si="13"/>
        <v>0100</v>
      </c>
      <c r="I138" s="26" t="str">
        <f t="shared" si="14"/>
        <v>x</v>
      </c>
      <c r="J138" s="26" t="str">
        <f t="shared" si="15"/>
        <v>r</v>
      </c>
      <c r="K138" s="26" t="str">
        <f t="shared" si="16"/>
        <v>01</v>
      </c>
      <c r="L138" s="26" t="str">
        <f t="shared" si="17"/>
        <v>DeleteRow</v>
      </c>
      <c r="M138" s="26" t="s">
        <v>764</v>
      </c>
    </row>
    <row r="139" spans="1:13" x14ac:dyDescent="0.25">
      <c r="A139" s="26">
        <v>81</v>
      </c>
      <c r="B139" s="26" t="s">
        <v>367</v>
      </c>
      <c r="C139" s="26" t="s">
        <v>35</v>
      </c>
      <c r="D139" s="26" t="s">
        <v>368</v>
      </c>
      <c r="E139" s="26" t="str">
        <f t="shared" si="10"/>
        <v>F02</v>
      </c>
      <c r="F139" s="26" t="str">
        <f t="shared" si="11"/>
        <v>DZ</v>
      </c>
      <c r="G139" s="26" t="str">
        <f t="shared" si="12"/>
        <v>03</v>
      </c>
      <c r="H139" s="26" t="str">
        <f t="shared" si="13"/>
        <v>0150</v>
      </c>
      <c r="I139" s="26" t="str">
        <f t="shared" si="14"/>
        <v>x</v>
      </c>
      <c r="J139" s="26" t="str">
        <f t="shared" si="15"/>
        <v>r</v>
      </c>
      <c r="K139" s="26" t="str">
        <f t="shared" si="16"/>
        <v>01</v>
      </c>
      <c r="L139" s="26" t="str">
        <f t="shared" si="17"/>
        <v>DeleteRow</v>
      </c>
      <c r="M139" s="26" t="s">
        <v>765</v>
      </c>
    </row>
    <row r="140" spans="1:13" x14ac:dyDescent="0.25">
      <c r="A140" s="26">
        <v>81</v>
      </c>
      <c r="B140" s="26" t="s">
        <v>369</v>
      </c>
      <c r="C140" s="26" t="s">
        <v>35</v>
      </c>
      <c r="D140" s="26" t="s">
        <v>370</v>
      </c>
      <c r="E140" s="26" t="str">
        <f t="shared" si="10"/>
        <v>F02</v>
      </c>
      <c r="F140" s="26" t="str">
        <f t="shared" si="11"/>
        <v>LS</v>
      </c>
      <c r="G140" s="26" t="str">
        <f t="shared" si="12"/>
        <v>02</v>
      </c>
      <c r="H140" s="26" t="str">
        <f t="shared" si="13"/>
        <v>0150</v>
      </c>
      <c r="I140" s="26" t="str">
        <f t="shared" si="14"/>
        <v/>
      </c>
      <c r="J140" s="26" t="str">
        <f t="shared" si="15"/>
        <v/>
      </c>
      <c r="K140" s="26" t="str">
        <f t="shared" si="16"/>
        <v>02</v>
      </c>
      <c r="L140" s="26" t="str">
        <f t="shared" si="17"/>
        <v>F02LS020150</v>
      </c>
      <c r="M140" s="26" t="s">
        <v>766</v>
      </c>
    </row>
    <row r="141" spans="1:13" x14ac:dyDescent="0.25">
      <c r="A141" s="26">
        <v>81</v>
      </c>
      <c r="B141" s="26" t="s">
        <v>371</v>
      </c>
      <c r="C141" s="26" t="s">
        <v>35</v>
      </c>
      <c r="D141" s="26" t="s">
        <v>372</v>
      </c>
      <c r="E141" s="26" t="str">
        <f t="shared" si="10"/>
        <v>F02</v>
      </c>
      <c r="F141" s="26" t="str">
        <f t="shared" si="11"/>
        <v>LS</v>
      </c>
      <c r="G141" s="26" t="str">
        <f t="shared" si="12"/>
        <v>02</v>
      </c>
      <c r="H141" s="26" t="str">
        <f t="shared" si="13"/>
        <v>0200</v>
      </c>
      <c r="I141" s="26" t="str">
        <f t="shared" si="14"/>
        <v/>
      </c>
      <c r="J141" s="26" t="str">
        <f t="shared" si="15"/>
        <v/>
      </c>
      <c r="K141" s="26" t="str">
        <f t="shared" si="16"/>
        <v>02</v>
      </c>
      <c r="L141" s="26" t="str">
        <f t="shared" si="17"/>
        <v>F02LS020200</v>
      </c>
      <c r="M141" s="26" t="s">
        <v>767</v>
      </c>
    </row>
    <row r="142" spans="1:13" x14ac:dyDescent="0.25">
      <c r="A142" s="26">
        <v>81</v>
      </c>
      <c r="B142" s="26" t="s">
        <v>373</v>
      </c>
      <c r="C142" s="26" t="s">
        <v>35</v>
      </c>
      <c r="D142" s="26" t="s">
        <v>374</v>
      </c>
      <c r="E142" s="26" t="str">
        <f t="shared" si="10"/>
        <v>F02</v>
      </c>
      <c r="F142" s="26" t="str">
        <f t="shared" si="11"/>
        <v>LS</v>
      </c>
      <c r="G142" s="26" t="str">
        <f t="shared" si="12"/>
        <v>02</v>
      </c>
      <c r="H142" s="26" t="str">
        <f t="shared" si="13"/>
        <v>0400</v>
      </c>
      <c r="I142" s="26" t="str">
        <f t="shared" si="14"/>
        <v/>
      </c>
      <c r="J142" s="26" t="str">
        <f t="shared" si="15"/>
        <v/>
      </c>
      <c r="K142" s="26" t="str">
        <f t="shared" si="16"/>
        <v>02</v>
      </c>
      <c r="L142" s="26" t="str">
        <f t="shared" si="17"/>
        <v>F02LS020400</v>
      </c>
      <c r="M142" s="26" t="s">
        <v>768</v>
      </c>
    </row>
    <row r="143" spans="1:13" x14ac:dyDescent="0.25">
      <c r="A143" s="26">
        <v>81</v>
      </c>
      <c r="B143" s="26" t="s">
        <v>375</v>
      </c>
      <c r="C143" s="26" t="s">
        <v>35</v>
      </c>
      <c r="D143" s="26" t="s">
        <v>376</v>
      </c>
      <c r="E143" s="26" t="str">
        <f t="shared" si="10"/>
        <v>F02</v>
      </c>
      <c r="F143" s="26" t="str">
        <f t="shared" si="11"/>
        <v>LS</v>
      </c>
      <c r="G143" s="26" t="str">
        <f t="shared" si="12"/>
        <v>02</v>
      </c>
      <c r="H143" s="26" t="str">
        <f t="shared" si="13"/>
        <v>0500</v>
      </c>
      <c r="I143" s="26" t="str">
        <f t="shared" si="14"/>
        <v/>
      </c>
      <c r="J143" s="26" t="str">
        <f t="shared" si="15"/>
        <v/>
      </c>
      <c r="K143" s="26" t="str">
        <f t="shared" si="16"/>
        <v>02</v>
      </c>
      <c r="L143" s="26" t="str">
        <f t="shared" si="17"/>
        <v>F02LS020500</v>
      </c>
      <c r="M143" s="26" t="s">
        <v>769</v>
      </c>
    </row>
    <row r="144" spans="1:13" x14ac:dyDescent="0.25">
      <c r="A144" s="26">
        <v>81</v>
      </c>
      <c r="B144" s="26" t="s">
        <v>377</v>
      </c>
      <c r="C144" s="26" t="s">
        <v>35</v>
      </c>
      <c r="D144" s="26" t="s">
        <v>378</v>
      </c>
      <c r="E144" s="26" t="str">
        <f t="shared" si="10"/>
        <v>F02</v>
      </c>
      <c r="F144" s="26" t="str">
        <f t="shared" si="11"/>
        <v>LS</v>
      </c>
      <c r="G144" s="26" t="str">
        <f t="shared" si="12"/>
        <v>02</v>
      </c>
      <c r="H144" s="26" t="str">
        <f t="shared" si="13"/>
        <v>1000</v>
      </c>
      <c r="I144" s="26" t="str">
        <f t="shared" si="14"/>
        <v/>
      </c>
      <c r="J144" s="26" t="str">
        <f t="shared" si="15"/>
        <v/>
      </c>
      <c r="K144" s="26" t="str">
        <f t="shared" si="16"/>
        <v>02</v>
      </c>
      <c r="L144" s="26" t="str">
        <f t="shared" si="17"/>
        <v>F02LS021000</v>
      </c>
      <c r="M144" s="26" t="s">
        <v>770</v>
      </c>
    </row>
    <row r="145" spans="1:13" x14ac:dyDescent="0.25">
      <c r="A145" s="26">
        <v>81</v>
      </c>
      <c r="B145" s="26" t="s">
        <v>379</v>
      </c>
      <c r="C145" s="26" t="s">
        <v>35</v>
      </c>
      <c r="D145" s="26" t="s">
        <v>380</v>
      </c>
      <c r="E145" s="26" t="str">
        <f t="shared" ref="E145:E208" si="18">RIGHT(LEFT(B145,6),3)</f>
        <v>F02</v>
      </c>
      <c r="F145" s="26" t="str">
        <f t="shared" ref="F145:F208" si="19">RIGHT(LEFT(B145,9),2)</f>
        <v>LS</v>
      </c>
      <c r="G145" s="26" t="str">
        <f t="shared" ref="G145:G208" si="20">RIGHT(LEFT(B145,11),2)</f>
        <v>03</v>
      </c>
      <c r="H145" s="26" t="str">
        <f t="shared" ref="H145:H208" si="21">RIGHT(LEFT(B145,15),4)</f>
        <v>0050</v>
      </c>
      <c r="I145" s="26" t="str">
        <f t="shared" ref="I145:I208" si="22">IF(OR(F145="DV",F145="DZ"),"x","")</f>
        <v/>
      </c>
      <c r="J145" s="26" t="str">
        <f t="shared" ref="J145:J208" si="23">IF(G145="05","x",IF(G145="03","r",""))</f>
        <v>r</v>
      </c>
      <c r="K145" s="26" t="str">
        <f t="shared" ref="K145:K208" si="24">IF(J145="r","01",G145)</f>
        <v>01</v>
      </c>
      <c r="L145" s="26" t="str">
        <f t="shared" ref="L145:L208" si="25">IF(OR(I145="x",J145="x"),"DeleteRow",E145&amp;F145&amp;K145&amp;H145)</f>
        <v>F02LS010050</v>
      </c>
      <c r="M145" s="26" t="s">
        <v>771</v>
      </c>
    </row>
    <row r="146" spans="1:13" x14ac:dyDescent="0.25">
      <c r="A146" s="26">
        <v>81</v>
      </c>
      <c r="B146" s="26" t="s">
        <v>381</v>
      </c>
      <c r="C146" s="26" t="s">
        <v>35</v>
      </c>
      <c r="D146" s="26" t="s">
        <v>382</v>
      </c>
      <c r="E146" s="26" t="str">
        <f t="shared" si="18"/>
        <v>F02</v>
      </c>
      <c r="F146" s="26" t="str">
        <f t="shared" si="19"/>
        <v>LS</v>
      </c>
      <c r="G146" s="26" t="str">
        <f t="shared" si="20"/>
        <v>03</v>
      </c>
      <c r="H146" s="26" t="str">
        <f t="shared" si="21"/>
        <v>0060</v>
      </c>
      <c r="I146" s="26" t="str">
        <f t="shared" si="22"/>
        <v/>
      </c>
      <c r="J146" s="26" t="str">
        <f t="shared" si="23"/>
        <v>r</v>
      </c>
      <c r="K146" s="26" t="str">
        <f t="shared" si="24"/>
        <v>01</v>
      </c>
      <c r="L146" s="26" t="str">
        <f t="shared" si="25"/>
        <v>F02LS010060</v>
      </c>
      <c r="M146" s="26" t="s">
        <v>772</v>
      </c>
    </row>
    <row r="147" spans="1:13" x14ac:dyDescent="0.25">
      <c r="A147" s="26">
        <v>81</v>
      </c>
      <c r="B147" s="26" t="s">
        <v>383</v>
      </c>
      <c r="C147" s="26" t="s">
        <v>35</v>
      </c>
      <c r="D147" s="26" t="s">
        <v>384</v>
      </c>
      <c r="E147" s="26" t="str">
        <f t="shared" si="18"/>
        <v>F02</v>
      </c>
      <c r="F147" s="26" t="str">
        <f t="shared" si="19"/>
        <v>LS</v>
      </c>
      <c r="G147" s="26" t="str">
        <f t="shared" si="20"/>
        <v>03</v>
      </c>
      <c r="H147" s="26" t="str">
        <f t="shared" si="21"/>
        <v>0100</v>
      </c>
      <c r="I147" s="26" t="str">
        <f t="shared" si="22"/>
        <v/>
      </c>
      <c r="J147" s="26" t="str">
        <f t="shared" si="23"/>
        <v>r</v>
      </c>
      <c r="K147" s="26" t="str">
        <f t="shared" si="24"/>
        <v>01</v>
      </c>
      <c r="L147" s="26" t="str">
        <f t="shared" si="25"/>
        <v>F02LS010100</v>
      </c>
      <c r="M147" s="26" t="s">
        <v>773</v>
      </c>
    </row>
    <row r="148" spans="1:13" x14ac:dyDescent="0.25">
      <c r="A148" s="26">
        <v>81</v>
      </c>
      <c r="B148" s="26" t="s">
        <v>385</v>
      </c>
      <c r="C148" s="26" t="s">
        <v>35</v>
      </c>
      <c r="D148" s="26" t="s">
        <v>386</v>
      </c>
      <c r="E148" s="26" t="str">
        <f t="shared" si="18"/>
        <v>F02</v>
      </c>
      <c r="F148" s="26" t="str">
        <f t="shared" si="19"/>
        <v>LS</v>
      </c>
      <c r="G148" s="26" t="str">
        <f t="shared" si="20"/>
        <v>03</v>
      </c>
      <c r="H148" s="26" t="str">
        <f t="shared" si="21"/>
        <v>0120</v>
      </c>
      <c r="I148" s="26" t="str">
        <f t="shared" si="22"/>
        <v/>
      </c>
      <c r="J148" s="26" t="str">
        <f t="shared" si="23"/>
        <v>r</v>
      </c>
      <c r="K148" s="26" t="str">
        <f t="shared" si="24"/>
        <v>01</v>
      </c>
      <c r="L148" s="26" t="str">
        <f t="shared" si="25"/>
        <v>F02LS010120</v>
      </c>
      <c r="M148" s="26" t="s">
        <v>774</v>
      </c>
    </row>
    <row r="149" spans="1:13" x14ac:dyDescent="0.25">
      <c r="A149" s="26">
        <v>81</v>
      </c>
      <c r="B149" s="26" t="s">
        <v>387</v>
      </c>
      <c r="C149" s="26" t="s">
        <v>35</v>
      </c>
      <c r="D149" s="26" t="s">
        <v>388</v>
      </c>
      <c r="E149" s="26" t="str">
        <f t="shared" si="18"/>
        <v>F02</v>
      </c>
      <c r="F149" s="26" t="str">
        <f t="shared" si="19"/>
        <v>LS</v>
      </c>
      <c r="G149" s="26" t="str">
        <f t="shared" si="20"/>
        <v>03</v>
      </c>
      <c r="H149" s="26" t="str">
        <f t="shared" si="21"/>
        <v>0130</v>
      </c>
      <c r="I149" s="26" t="str">
        <f t="shared" si="22"/>
        <v/>
      </c>
      <c r="J149" s="26" t="str">
        <f t="shared" si="23"/>
        <v>r</v>
      </c>
      <c r="K149" s="26" t="str">
        <f t="shared" si="24"/>
        <v>01</v>
      </c>
      <c r="L149" s="26" t="str">
        <f t="shared" si="25"/>
        <v>F02LS010130</v>
      </c>
      <c r="M149" s="26" t="s">
        <v>775</v>
      </c>
    </row>
    <row r="150" spans="1:13" x14ac:dyDescent="0.25">
      <c r="A150" s="26">
        <v>81</v>
      </c>
      <c r="B150" s="26" t="s">
        <v>389</v>
      </c>
      <c r="C150" s="26" t="s">
        <v>35</v>
      </c>
      <c r="D150" s="26" t="s">
        <v>390</v>
      </c>
      <c r="E150" s="26" t="str">
        <f t="shared" si="18"/>
        <v>F02</v>
      </c>
      <c r="F150" s="26" t="str">
        <f t="shared" si="19"/>
        <v>LS</v>
      </c>
      <c r="G150" s="26" t="str">
        <f t="shared" si="20"/>
        <v>03</v>
      </c>
      <c r="H150" s="26" t="str">
        <f t="shared" si="21"/>
        <v>0150</v>
      </c>
      <c r="I150" s="26" t="str">
        <f t="shared" si="22"/>
        <v/>
      </c>
      <c r="J150" s="26" t="str">
        <f t="shared" si="23"/>
        <v>r</v>
      </c>
      <c r="K150" s="26" t="str">
        <f t="shared" si="24"/>
        <v>01</v>
      </c>
      <c r="L150" s="26" t="str">
        <f t="shared" si="25"/>
        <v>F02LS010150</v>
      </c>
      <c r="M150" s="26" t="s">
        <v>776</v>
      </c>
    </row>
    <row r="151" spans="1:13" x14ac:dyDescent="0.25">
      <c r="A151" s="26">
        <v>81</v>
      </c>
      <c r="B151" s="26" t="s">
        <v>391</v>
      </c>
      <c r="C151" s="26" t="s">
        <v>35</v>
      </c>
      <c r="D151" s="26" t="s">
        <v>392</v>
      </c>
      <c r="E151" s="26" t="str">
        <f t="shared" si="18"/>
        <v>F02</v>
      </c>
      <c r="F151" s="26" t="str">
        <f t="shared" si="19"/>
        <v>LS</v>
      </c>
      <c r="G151" s="26" t="str">
        <f t="shared" si="20"/>
        <v>03</v>
      </c>
      <c r="H151" s="26" t="str">
        <f t="shared" si="21"/>
        <v>0160</v>
      </c>
      <c r="I151" s="26" t="str">
        <f t="shared" si="22"/>
        <v/>
      </c>
      <c r="J151" s="26" t="str">
        <f t="shared" si="23"/>
        <v>r</v>
      </c>
      <c r="K151" s="26" t="str">
        <f t="shared" si="24"/>
        <v>01</v>
      </c>
      <c r="L151" s="26" t="str">
        <f t="shared" si="25"/>
        <v>F02LS010160</v>
      </c>
      <c r="M151" s="26" t="s">
        <v>777</v>
      </c>
    </row>
    <row r="152" spans="1:13" x14ac:dyDescent="0.25">
      <c r="A152" s="26">
        <v>81</v>
      </c>
      <c r="B152" s="26" t="s">
        <v>393</v>
      </c>
      <c r="C152" s="26" t="s">
        <v>35</v>
      </c>
      <c r="D152" s="26" t="s">
        <v>394</v>
      </c>
      <c r="E152" s="26" t="str">
        <f t="shared" si="18"/>
        <v>F02</v>
      </c>
      <c r="F152" s="26" t="str">
        <f t="shared" si="19"/>
        <v>LS</v>
      </c>
      <c r="G152" s="26" t="str">
        <f t="shared" si="20"/>
        <v>03</v>
      </c>
      <c r="H152" s="26" t="str">
        <f t="shared" si="21"/>
        <v>0180</v>
      </c>
      <c r="I152" s="26" t="str">
        <f t="shared" si="22"/>
        <v/>
      </c>
      <c r="J152" s="26" t="str">
        <f t="shared" si="23"/>
        <v>r</v>
      </c>
      <c r="K152" s="26" t="str">
        <f t="shared" si="24"/>
        <v>01</v>
      </c>
      <c r="L152" s="26" t="str">
        <f t="shared" si="25"/>
        <v>F02LS010180</v>
      </c>
      <c r="M152" s="26" t="s">
        <v>778</v>
      </c>
    </row>
    <row r="153" spans="1:13" x14ac:dyDescent="0.25">
      <c r="A153" s="26">
        <v>81</v>
      </c>
      <c r="B153" s="26" t="s">
        <v>395</v>
      </c>
      <c r="C153" s="26" t="s">
        <v>35</v>
      </c>
      <c r="D153" s="26" t="s">
        <v>396</v>
      </c>
      <c r="E153" s="26" t="str">
        <f t="shared" si="18"/>
        <v>F02</v>
      </c>
      <c r="F153" s="26" t="str">
        <f t="shared" si="19"/>
        <v>LS</v>
      </c>
      <c r="G153" s="26" t="str">
        <f t="shared" si="20"/>
        <v>03</v>
      </c>
      <c r="H153" s="26" t="str">
        <f t="shared" si="21"/>
        <v>0200</v>
      </c>
      <c r="I153" s="26" t="str">
        <f t="shared" si="22"/>
        <v/>
      </c>
      <c r="J153" s="26" t="str">
        <f t="shared" si="23"/>
        <v>r</v>
      </c>
      <c r="K153" s="26" t="str">
        <f t="shared" si="24"/>
        <v>01</v>
      </c>
      <c r="L153" s="26" t="str">
        <f t="shared" si="25"/>
        <v>F02LS010200</v>
      </c>
      <c r="M153" s="26" t="s">
        <v>779</v>
      </c>
    </row>
    <row r="154" spans="1:13" x14ac:dyDescent="0.25">
      <c r="A154" s="26">
        <v>81</v>
      </c>
      <c r="B154" s="26" t="s">
        <v>397</v>
      </c>
      <c r="C154" s="26" t="s">
        <v>35</v>
      </c>
      <c r="D154" s="26" t="s">
        <v>398</v>
      </c>
      <c r="E154" s="26" t="str">
        <f t="shared" si="18"/>
        <v>F02</v>
      </c>
      <c r="F154" s="26" t="str">
        <f t="shared" si="19"/>
        <v>LS</v>
      </c>
      <c r="G154" s="26" t="str">
        <f t="shared" si="20"/>
        <v>03</v>
      </c>
      <c r="H154" s="26" t="str">
        <f t="shared" si="21"/>
        <v>0250</v>
      </c>
      <c r="I154" s="26" t="str">
        <f t="shared" si="22"/>
        <v/>
      </c>
      <c r="J154" s="26" t="str">
        <f t="shared" si="23"/>
        <v>r</v>
      </c>
      <c r="K154" s="26" t="str">
        <f t="shared" si="24"/>
        <v>01</v>
      </c>
      <c r="L154" s="26" t="str">
        <f t="shared" si="25"/>
        <v>F02LS010250</v>
      </c>
      <c r="M154" s="26" t="s">
        <v>780</v>
      </c>
    </row>
    <row r="155" spans="1:13" x14ac:dyDescent="0.25">
      <c r="A155" s="26">
        <v>81</v>
      </c>
      <c r="B155" s="26" t="s">
        <v>399</v>
      </c>
      <c r="C155" s="26" t="s">
        <v>35</v>
      </c>
      <c r="D155" s="26" t="s">
        <v>400</v>
      </c>
      <c r="E155" s="26" t="str">
        <f t="shared" si="18"/>
        <v>F02</v>
      </c>
      <c r="F155" s="26" t="str">
        <f t="shared" si="19"/>
        <v>LS</v>
      </c>
      <c r="G155" s="26" t="str">
        <f t="shared" si="20"/>
        <v>03</v>
      </c>
      <c r="H155" s="26" t="str">
        <f t="shared" si="21"/>
        <v>0300</v>
      </c>
      <c r="I155" s="26" t="str">
        <f t="shared" si="22"/>
        <v/>
      </c>
      <c r="J155" s="26" t="str">
        <f t="shared" si="23"/>
        <v>r</v>
      </c>
      <c r="K155" s="26" t="str">
        <f t="shared" si="24"/>
        <v>01</v>
      </c>
      <c r="L155" s="26" t="str">
        <f t="shared" si="25"/>
        <v>F02LS010300</v>
      </c>
      <c r="M155" s="26" t="s">
        <v>781</v>
      </c>
    </row>
    <row r="156" spans="1:13" x14ac:dyDescent="0.25">
      <c r="A156" s="26">
        <v>81</v>
      </c>
      <c r="B156" s="26" t="s">
        <v>401</v>
      </c>
      <c r="C156" s="26" t="s">
        <v>35</v>
      </c>
      <c r="D156" s="26" t="s">
        <v>402</v>
      </c>
      <c r="E156" s="26" t="str">
        <f t="shared" si="18"/>
        <v>F02</v>
      </c>
      <c r="F156" s="26" t="str">
        <f t="shared" si="19"/>
        <v>LS</v>
      </c>
      <c r="G156" s="26" t="str">
        <f t="shared" si="20"/>
        <v>03</v>
      </c>
      <c r="H156" s="26" t="str">
        <f t="shared" si="21"/>
        <v>0500</v>
      </c>
      <c r="I156" s="26" t="str">
        <f t="shared" si="22"/>
        <v/>
      </c>
      <c r="J156" s="26" t="str">
        <f t="shared" si="23"/>
        <v>r</v>
      </c>
      <c r="K156" s="26" t="str">
        <f t="shared" si="24"/>
        <v>01</v>
      </c>
      <c r="L156" s="26" t="str">
        <f t="shared" si="25"/>
        <v>F02LS010500</v>
      </c>
      <c r="M156" s="26" t="s">
        <v>782</v>
      </c>
    </row>
    <row r="157" spans="1:13" x14ac:dyDescent="0.25">
      <c r="A157" s="26">
        <v>81</v>
      </c>
      <c r="B157" s="26" t="s">
        <v>403</v>
      </c>
      <c r="C157" s="26" t="s">
        <v>35</v>
      </c>
      <c r="D157" s="26" t="s">
        <v>404</v>
      </c>
      <c r="E157" s="26" t="str">
        <f t="shared" si="18"/>
        <v>F02</v>
      </c>
      <c r="F157" s="26" t="str">
        <f t="shared" si="19"/>
        <v>LS</v>
      </c>
      <c r="G157" s="26" t="str">
        <f t="shared" si="20"/>
        <v>03</v>
      </c>
      <c r="H157" s="26" t="str">
        <f t="shared" si="21"/>
        <v>1000</v>
      </c>
      <c r="I157" s="26" t="str">
        <f t="shared" si="22"/>
        <v/>
      </c>
      <c r="J157" s="26" t="str">
        <f t="shared" si="23"/>
        <v>r</v>
      </c>
      <c r="K157" s="26" t="str">
        <f t="shared" si="24"/>
        <v>01</v>
      </c>
      <c r="L157" s="26" t="str">
        <f t="shared" si="25"/>
        <v>F02LS011000</v>
      </c>
      <c r="M157" s="26" t="s">
        <v>783</v>
      </c>
    </row>
    <row r="158" spans="1:13" x14ac:dyDescent="0.25">
      <c r="A158" s="26">
        <v>81</v>
      </c>
      <c r="B158" s="26" t="s">
        <v>405</v>
      </c>
      <c r="C158" s="26" t="s">
        <v>35</v>
      </c>
      <c r="D158" s="26" t="s">
        <v>406</v>
      </c>
      <c r="E158" s="26" t="str">
        <f t="shared" si="18"/>
        <v>F02</v>
      </c>
      <c r="F158" s="26" t="str">
        <f t="shared" si="19"/>
        <v>LS</v>
      </c>
      <c r="G158" s="26" t="str">
        <f t="shared" si="20"/>
        <v>04</v>
      </c>
      <c r="H158" s="26" t="str">
        <f t="shared" si="21"/>
        <v>0500</v>
      </c>
      <c r="I158" s="26" t="str">
        <f t="shared" si="22"/>
        <v/>
      </c>
      <c r="J158" s="26" t="str">
        <f t="shared" si="23"/>
        <v/>
      </c>
      <c r="K158" s="26" t="str">
        <f t="shared" si="24"/>
        <v>04</v>
      </c>
      <c r="L158" s="26" t="str">
        <f t="shared" si="25"/>
        <v>F02LS040500</v>
      </c>
      <c r="M158" s="26" t="s">
        <v>784</v>
      </c>
    </row>
    <row r="159" spans="1:13" x14ac:dyDescent="0.25">
      <c r="A159" s="26">
        <v>81</v>
      </c>
      <c r="B159" s="26" t="s">
        <v>407</v>
      </c>
      <c r="C159" s="26" t="s">
        <v>35</v>
      </c>
      <c r="D159" s="26" t="s">
        <v>408</v>
      </c>
      <c r="E159" s="26" t="str">
        <f t="shared" si="18"/>
        <v>F02</v>
      </c>
      <c r="F159" s="26" t="str">
        <f t="shared" si="19"/>
        <v>LT</v>
      </c>
      <c r="G159" s="26" t="str">
        <f t="shared" si="20"/>
        <v>02</v>
      </c>
      <c r="H159" s="26" t="str">
        <f t="shared" si="21"/>
        <v>1000</v>
      </c>
      <c r="I159" s="26" t="str">
        <f t="shared" si="22"/>
        <v/>
      </c>
      <c r="J159" s="26" t="str">
        <f t="shared" si="23"/>
        <v/>
      </c>
      <c r="K159" s="26" t="str">
        <f t="shared" si="24"/>
        <v>02</v>
      </c>
      <c r="L159" s="26" t="str">
        <f t="shared" si="25"/>
        <v>F02LT021000</v>
      </c>
      <c r="M159" s="26" t="s">
        <v>785</v>
      </c>
    </row>
    <row r="160" spans="1:13" x14ac:dyDescent="0.25">
      <c r="A160" s="26">
        <v>81</v>
      </c>
      <c r="B160" s="26" t="s">
        <v>409</v>
      </c>
      <c r="C160" s="26" t="s">
        <v>35</v>
      </c>
      <c r="D160" s="26" t="s">
        <v>410</v>
      </c>
      <c r="E160" s="26" t="str">
        <f t="shared" si="18"/>
        <v>F02</v>
      </c>
      <c r="F160" s="26" t="str">
        <f t="shared" si="19"/>
        <v>LT</v>
      </c>
      <c r="G160" s="26" t="str">
        <f t="shared" si="20"/>
        <v>03</v>
      </c>
      <c r="H160" s="26" t="str">
        <f t="shared" si="21"/>
        <v>0025</v>
      </c>
      <c r="I160" s="26" t="str">
        <f t="shared" si="22"/>
        <v/>
      </c>
      <c r="J160" s="26" t="str">
        <f t="shared" si="23"/>
        <v>r</v>
      </c>
      <c r="K160" s="26" t="str">
        <f t="shared" si="24"/>
        <v>01</v>
      </c>
      <c r="L160" s="26" t="str">
        <f t="shared" si="25"/>
        <v>F02LT010025</v>
      </c>
      <c r="M160" s="26" t="s">
        <v>786</v>
      </c>
    </row>
    <row r="161" spans="1:13" x14ac:dyDescent="0.25">
      <c r="A161" s="26">
        <v>81</v>
      </c>
      <c r="B161" s="26" t="s">
        <v>411</v>
      </c>
      <c r="C161" s="26" t="s">
        <v>35</v>
      </c>
      <c r="D161" s="26" t="s">
        <v>412</v>
      </c>
      <c r="E161" s="26" t="str">
        <f t="shared" si="18"/>
        <v>F02</v>
      </c>
      <c r="F161" s="26" t="str">
        <f t="shared" si="19"/>
        <v>LT</v>
      </c>
      <c r="G161" s="26" t="str">
        <f t="shared" si="20"/>
        <v>03</v>
      </c>
      <c r="H161" s="26" t="str">
        <f t="shared" si="21"/>
        <v>0070</v>
      </c>
      <c r="I161" s="26" t="str">
        <f t="shared" si="22"/>
        <v/>
      </c>
      <c r="J161" s="26" t="str">
        <f t="shared" si="23"/>
        <v>r</v>
      </c>
      <c r="K161" s="26" t="str">
        <f t="shared" si="24"/>
        <v>01</v>
      </c>
      <c r="L161" s="26" t="str">
        <f t="shared" si="25"/>
        <v>F02LT010070</v>
      </c>
      <c r="M161" s="26" t="s">
        <v>787</v>
      </c>
    </row>
    <row r="162" spans="1:13" x14ac:dyDescent="0.25">
      <c r="A162" s="26">
        <v>81</v>
      </c>
      <c r="B162" s="26" t="s">
        <v>413</v>
      </c>
      <c r="C162" s="26" t="s">
        <v>35</v>
      </c>
      <c r="D162" s="26" t="s">
        <v>414</v>
      </c>
      <c r="E162" s="26" t="str">
        <f t="shared" si="18"/>
        <v>F02</v>
      </c>
      <c r="F162" s="26" t="str">
        <f t="shared" si="19"/>
        <v>LT</v>
      </c>
      <c r="G162" s="26" t="str">
        <f t="shared" si="20"/>
        <v>03</v>
      </c>
      <c r="H162" s="26" t="str">
        <f t="shared" si="21"/>
        <v>0100</v>
      </c>
      <c r="I162" s="26" t="str">
        <f t="shared" si="22"/>
        <v/>
      </c>
      <c r="J162" s="26" t="str">
        <f t="shared" si="23"/>
        <v>r</v>
      </c>
      <c r="K162" s="26" t="str">
        <f t="shared" si="24"/>
        <v>01</v>
      </c>
      <c r="L162" s="26" t="str">
        <f t="shared" si="25"/>
        <v>F02LT010100</v>
      </c>
      <c r="M162" s="26" t="s">
        <v>788</v>
      </c>
    </row>
    <row r="163" spans="1:13" x14ac:dyDescent="0.25">
      <c r="A163" s="26">
        <v>81</v>
      </c>
      <c r="B163" s="26" t="s">
        <v>43</v>
      </c>
      <c r="C163" s="26" t="s">
        <v>35</v>
      </c>
      <c r="D163" s="26" t="s">
        <v>415</v>
      </c>
      <c r="E163" s="26" t="str">
        <f t="shared" si="18"/>
        <v>F02</v>
      </c>
      <c r="F163" s="26" t="str">
        <f t="shared" si="19"/>
        <v>LT</v>
      </c>
      <c r="G163" s="26" t="str">
        <f t="shared" si="20"/>
        <v>03</v>
      </c>
      <c r="H163" s="26" t="str">
        <f t="shared" si="21"/>
        <v>0150</v>
      </c>
      <c r="I163" s="26" t="str">
        <f t="shared" si="22"/>
        <v/>
      </c>
      <c r="J163" s="26" t="str">
        <f t="shared" si="23"/>
        <v>r</v>
      </c>
      <c r="K163" s="26" t="str">
        <f t="shared" si="24"/>
        <v>01</v>
      </c>
      <c r="L163" s="26" t="str">
        <f t="shared" si="25"/>
        <v>F02LT010150</v>
      </c>
      <c r="M163" s="26" t="s">
        <v>789</v>
      </c>
    </row>
    <row r="164" spans="1:13" x14ac:dyDescent="0.25">
      <c r="A164" s="26">
        <v>81</v>
      </c>
      <c r="B164" s="26" t="s">
        <v>416</v>
      </c>
      <c r="C164" s="26" t="s">
        <v>35</v>
      </c>
      <c r="D164" s="26" t="s">
        <v>417</v>
      </c>
      <c r="E164" s="26" t="str">
        <f t="shared" si="18"/>
        <v>F02</v>
      </c>
      <c r="F164" s="26" t="str">
        <f t="shared" si="19"/>
        <v>LT</v>
      </c>
      <c r="G164" s="26" t="str">
        <f t="shared" si="20"/>
        <v>03</v>
      </c>
      <c r="H164" s="26" t="str">
        <f t="shared" si="21"/>
        <v>0160</v>
      </c>
      <c r="I164" s="26" t="str">
        <f t="shared" si="22"/>
        <v/>
      </c>
      <c r="J164" s="26" t="str">
        <f t="shared" si="23"/>
        <v>r</v>
      </c>
      <c r="K164" s="26" t="str">
        <f t="shared" si="24"/>
        <v>01</v>
      </c>
      <c r="L164" s="26" t="str">
        <f t="shared" si="25"/>
        <v>F02LT010160</v>
      </c>
      <c r="M164" s="26" t="s">
        <v>790</v>
      </c>
    </row>
    <row r="165" spans="1:13" x14ac:dyDescent="0.25">
      <c r="A165" s="26">
        <v>81</v>
      </c>
      <c r="B165" s="26" t="s">
        <v>418</v>
      </c>
      <c r="C165" s="26" t="s">
        <v>35</v>
      </c>
      <c r="D165" s="26" t="s">
        <v>419</v>
      </c>
      <c r="E165" s="26" t="str">
        <f t="shared" si="18"/>
        <v>F02</v>
      </c>
      <c r="F165" s="26" t="str">
        <f t="shared" si="19"/>
        <v>LT</v>
      </c>
      <c r="G165" s="26" t="str">
        <f t="shared" si="20"/>
        <v>03</v>
      </c>
      <c r="H165" s="26" t="str">
        <f t="shared" si="21"/>
        <v>0180</v>
      </c>
      <c r="I165" s="26" t="str">
        <f t="shared" si="22"/>
        <v/>
      </c>
      <c r="J165" s="26" t="str">
        <f t="shared" si="23"/>
        <v>r</v>
      </c>
      <c r="K165" s="26" t="str">
        <f t="shared" si="24"/>
        <v>01</v>
      </c>
      <c r="L165" s="26" t="str">
        <f t="shared" si="25"/>
        <v>F02LT010180</v>
      </c>
      <c r="M165" s="26" t="s">
        <v>791</v>
      </c>
    </row>
    <row r="166" spans="1:13" x14ac:dyDescent="0.25">
      <c r="A166" s="26">
        <v>81</v>
      </c>
      <c r="B166" s="26" t="s">
        <v>420</v>
      </c>
      <c r="C166" s="26" t="s">
        <v>35</v>
      </c>
      <c r="D166" s="26" t="s">
        <v>421</v>
      </c>
      <c r="E166" s="26" t="str">
        <f t="shared" si="18"/>
        <v>F02</v>
      </c>
      <c r="F166" s="26" t="str">
        <f t="shared" si="19"/>
        <v>LT</v>
      </c>
      <c r="G166" s="26" t="str">
        <f t="shared" si="20"/>
        <v>03</v>
      </c>
      <c r="H166" s="26" t="str">
        <f t="shared" si="21"/>
        <v>0200</v>
      </c>
      <c r="I166" s="26" t="str">
        <f t="shared" si="22"/>
        <v/>
      </c>
      <c r="J166" s="26" t="str">
        <f t="shared" si="23"/>
        <v>r</v>
      </c>
      <c r="K166" s="26" t="str">
        <f t="shared" si="24"/>
        <v>01</v>
      </c>
      <c r="L166" s="26" t="str">
        <f t="shared" si="25"/>
        <v>F02LT010200</v>
      </c>
      <c r="M166" s="26" t="s">
        <v>792</v>
      </c>
    </row>
    <row r="167" spans="1:13" x14ac:dyDescent="0.25">
      <c r="A167" s="26">
        <v>81</v>
      </c>
      <c r="B167" s="26" t="s">
        <v>422</v>
      </c>
      <c r="C167" s="26" t="s">
        <v>35</v>
      </c>
      <c r="D167" s="26" t="s">
        <v>423</v>
      </c>
      <c r="E167" s="26" t="str">
        <f t="shared" si="18"/>
        <v>F02</v>
      </c>
      <c r="F167" s="26" t="str">
        <f t="shared" si="19"/>
        <v>LT</v>
      </c>
      <c r="G167" s="26" t="str">
        <f t="shared" si="20"/>
        <v>03</v>
      </c>
      <c r="H167" s="26" t="str">
        <f t="shared" si="21"/>
        <v>0300</v>
      </c>
      <c r="I167" s="26" t="str">
        <f t="shared" si="22"/>
        <v/>
      </c>
      <c r="J167" s="26" t="str">
        <f t="shared" si="23"/>
        <v>r</v>
      </c>
      <c r="K167" s="26" t="str">
        <f t="shared" si="24"/>
        <v>01</v>
      </c>
      <c r="L167" s="26" t="str">
        <f t="shared" si="25"/>
        <v>F02LT010300</v>
      </c>
      <c r="M167" s="26" t="s">
        <v>793</v>
      </c>
    </row>
    <row r="168" spans="1:13" x14ac:dyDescent="0.25">
      <c r="A168" s="26">
        <v>81</v>
      </c>
      <c r="B168" s="26" t="s">
        <v>424</v>
      </c>
      <c r="C168" s="26" t="s">
        <v>35</v>
      </c>
      <c r="D168" s="26" t="s">
        <v>425</v>
      </c>
      <c r="E168" s="26" t="str">
        <f t="shared" si="18"/>
        <v>F02</v>
      </c>
      <c r="F168" s="26" t="str">
        <f t="shared" si="19"/>
        <v>LT</v>
      </c>
      <c r="G168" s="26" t="str">
        <f t="shared" si="20"/>
        <v>03</v>
      </c>
      <c r="H168" s="26" t="str">
        <f t="shared" si="21"/>
        <v>0500</v>
      </c>
      <c r="I168" s="26" t="str">
        <f t="shared" si="22"/>
        <v/>
      </c>
      <c r="J168" s="26" t="str">
        <f t="shared" si="23"/>
        <v>r</v>
      </c>
      <c r="K168" s="26" t="str">
        <f t="shared" si="24"/>
        <v>01</v>
      </c>
      <c r="L168" s="26" t="str">
        <f t="shared" si="25"/>
        <v>F02LT010500</v>
      </c>
      <c r="M168" s="26" t="s">
        <v>794</v>
      </c>
    </row>
    <row r="169" spans="1:13" x14ac:dyDescent="0.25">
      <c r="A169" s="26">
        <v>81</v>
      </c>
      <c r="B169" s="26" t="s">
        <v>426</v>
      </c>
      <c r="C169" s="26" t="s">
        <v>35</v>
      </c>
      <c r="D169" s="26" t="s">
        <v>427</v>
      </c>
      <c r="E169" s="26" t="str">
        <f t="shared" si="18"/>
        <v>F02</v>
      </c>
      <c r="F169" s="26" t="str">
        <f t="shared" si="19"/>
        <v>LT</v>
      </c>
      <c r="G169" s="26" t="str">
        <f t="shared" si="20"/>
        <v>05</v>
      </c>
      <c r="H169" s="26" t="str">
        <f t="shared" si="21"/>
        <v>0025</v>
      </c>
      <c r="I169" s="26" t="str">
        <f t="shared" si="22"/>
        <v/>
      </c>
      <c r="J169" s="26" t="str">
        <f t="shared" si="23"/>
        <v>x</v>
      </c>
      <c r="K169" s="26" t="str">
        <f t="shared" si="24"/>
        <v>05</v>
      </c>
      <c r="L169" s="26" t="str">
        <f t="shared" si="25"/>
        <v>DeleteRow</v>
      </c>
      <c r="M169" s="26" t="s">
        <v>795</v>
      </c>
    </row>
    <row r="170" spans="1:13" x14ac:dyDescent="0.25">
      <c r="A170" s="26">
        <v>81</v>
      </c>
      <c r="B170" s="26" t="s">
        <v>428</v>
      </c>
      <c r="C170" s="26" t="s">
        <v>35</v>
      </c>
      <c r="D170" s="26" t="s">
        <v>429</v>
      </c>
      <c r="E170" s="26" t="str">
        <f t="shared" si="18"/>
        <v>F02</v>
      </c>
      <c r="F170" s="26" t="str">
        <f t="shared" si="19"/>
        <v>T0</v>
      </c>
      <c r="G170" s="26" t="str">
        <f t="shared" si="20"/>
        <v>02</v>
      </c>
      <c r="H170" s="26" t="str">
        <f t="shared" si="21"/>
        <v>0150</v>
      </c>
      <c r="I170" s="26" t="str">
        <f t="shared" si="22"/>
        <v/>
      </c>
      <c r="J170" s="26" t="str">
        <f t="shared" si="23"/>
        <v/>
      </c>
      <c r="K170" s="26" t="str">
        <f t="shared" si="24"/>
        <v>02</v>
      </c>
      <c r="L170" s="26" t="str">
        <f t="shared" si="25"/>
        <v>F02T0020150</v>
      </c>
      <c r="M170" s="26" t="s">
        <v>796</v>
      </c>
    </row>
    <row r="171" spans="1:13" x14ac:dyDescent="0.25">
      <c r="A171" s="26">
        <v>81</v>
      </c>
      <c r="B171" s="26" t="s">
        <v>430</v>
      </c>
      <c r="C171" s="26" t="s">
        <v>35</v>
      </c>
      <c r="D171" s="26" t="s">
        <v>431</v>
      </c>
      <c r="E171" s="26" t="str">
        <f t="shared" si="18"/>
        <v>F02</v>
      </c>
      <c r="F171" s="26" t="str">
        <f t="shared" si="19"/>
        <v>T0</v>
      </c>
      <c r="G171" s="26" t="str">
        <f t="shared" si="20"/>
        <v>02</v>
      </c>
      <c r="H171" s="26" t="str">
        <f t="shared" si="21"/>
        <v>0250</v>
      </c>
      <c r="I171" s="26" t="str">
        <f t="shared" si="22"/>
        <v/>
      </c>
      <c r="J171" s="26" t="str">
        <f t="shared" si="23"/>
        <v/>
      </c>
      <c r="K171" s="26" t="str">
        <f t="shared" si="24"/>
        <v>02</v>
      </c>
      <c r="L171" s="26" t="str">
        <f t="shared" si="25"/>
        <v>F02T0020250</v>
      </c>
      <c r="M171" s="26" t="s">
        <v>797</v>
      </c>
    </row>
    <row r="172" spans="1:13" x14ac:dyDescent="0.25">
      <c r="A172" s="26">
        <v>81</v>
      </c>
      <c r="B172" s="26" t="s">
        <v>432</v>
      </c>
      <c r="C172" s="26" t="s">
        <v>35</v>
      </c>
      <c r="D172" s="26" t="s">
        <v>433</v>
      </c>
      <c r="E172" s="26" t="str">
        <f t="shared" si="18"/>
        <v>F02</v>
      </c>
      <c r="F172" s="26" t="str">
        <f t="shared" si="19"/>
        <v>T0</v>
      </c>
      <c r="G172" s="26" t="str">
        <f t="shared" si="20"/>
        <v>02</v>
      </c>
      <c r="H172" s="26" t="str">
        <f t="shared" si="21"/>
        <v>0400</v>
      </c>
      <c r="I172" s="26" t="str">
        <f t="shared" si="22"/>
        <v/>
      </c>
      <c r="J172" s="26" t="str">
        <f t="shared" si="23"/>
        <v/>
      </c>
      <c r="K172" s="26" t="str">
        <f t="shared" si="24"/>
        <v>02</v>
      </c>
      <c r="L172" s="26" t="str">
        <f t="shared" si="25"/>
        <v>F02T0020400</v>
      </c>
      <c r="M172" s="26" t="s">
        <v>798</v>
      </c>
    </row>
    <row r="173" spans="1:13" x14ac:dyDescent="0.25">
      <c r="A173" s="26">
        <v>81</v>
      </c>
      <c r="B173" s="26" t="s">
        <v>434</v>
      </c>
      <c r="C173" s="26" t="s">
        <v>35</v>
      </c>
      <c r="D173" s="26" t="s">
        <v>435</v>
      </c>
      <c r="E173" s="26" t="str">
        <f t="shared" si="18"/>
        <v>F02</v>
      </c>
      <c r="F173" s="26" t="str">
        <f t="shared" si="19"/>
        <v>T0</v>
      </c>
      <c r="G173" s="26" t="str">
        <f t="shared" si="20"/>
        <v>02</v>
      </c>
      <c r="H173" s="26" t="str">
        <f t="shared" si="21"/>
        <v>1000</v>
      </c>
      <c r="I173" s="26" t="str">
        <f t="shared" si="22"/>
        <v/>
      </c>
      <c r="J173" s="26" t="str">
        <f t="shared" si="23"/>
        <v/>
      </c>
      <c r="K173" s="26" t="str">
        <f t="shared" si="24"/>
        <v>02</v>
      </c>
      <c r="L173" s="26" t="str">
        <f t="shared" si="25"/>
        <v>F02T0021000</v>
      </c>
      <c r="M173" s="26" t="s">
        <v>799</v>
      </c>
    </row>
    <row r="174" spans="1:13" x14ac:dyDescent="0.25">
      <c r="A174" s="26">
        <v>81</v>
      </c>
      <c r="B174" s="26" t="s">
        <v>436</v>
      </c>
      <c r="C174" s="26" t="s">
        <v>35</v>
      </c>
      <c r="D174" s="26" t="s">
        <v>437</v>
      </c>
      <c r="E174" s="26" t="str">
        <f t="shared" si="18"/>
        <v>F02</v>
      </c>
      <c r="F174" s="26" t="str">
        <f t="shared" si="19"/>
        <v>T0</v>
      </c>
      <c r="G174" s="26" t="str">
        <f t="shared" si="20"/>
        <v>03</v>
      </c>
      <c r="H174" s="26" t="str">
        <f t="shared" si="21"/>
        <v>0050</v>
      </c>
      <c r="I174" s="26" t="str">
        <f t="shared" si="22"/>
        <v/>
      </c>
      <c r="J174" s="26" t="str">
        <f t="shared" si="23"/>
        <v>r</v>
      </c>
      <c r="K174" s="26" t="str">
        <f t="shared" si="24"/>
        <v>01</v>
      </c>
      <c r="L174" s="26" t="str">
        <f t="shared" si="25"/>
        <v>F02T0010050</v>
      </c>
      <c r="M174" s="26" t="s">
        <v>800</v>
      </c>
    </row>
    <row r="175" spans="1:13" x14ac:dyDescent="0.25">
      <c r="A175" s="26">
        <v>81</v>
      </c>
      <c r="B175" s="26" t="s">
        <v>438</v>
      </c>
      <c r="C175" s="26" t="s">
        <v>35</v>
      </c>
      <c r="D175" s="26" t="s">
        <v>439</v>
      </c>
      <c r="E175" s="26" t="str">
        <f t="shared" si="18"/>
        <v>F02</v>
      </c>
      <c r="F175" s="26" t="str">
        <f t="shared" si="19"/>
        <v>T0</v>
      </c>
      <c r="G175" s="26" t="str">
        <f t="shared" si="20"/>
        <v>03</v>
      </c>
      <c r="H175" s="26" t="str">
        <f t="shared" si="21"/>
        <v>0060</v>
      </c>
      <c r="I175" s="26" t="str">
        <f t="shared" si="22"/>
        <v/>
      </c>
      <c r="J175" s="26" t="str">
        <f t="shared" si="23"/>
        <v>r</v>
      </c>
      <c r="K175" s="26" t="str">
        <f t="shared" si="24"/>
        <v>01</v>
      </c>
      <c r="L175" s="26" t="str">
        <f t="shared" si="25"/>
        <v>F02T0010060</v>
      </c>
      <c r="M175" s="26" t="s">
        <v>801</v>
      </c>
    </row>
    <row r="176" spans="1:13" x14ac:dyDescent="0.25">
      <c r="A176" s="26">
        <v>81</v>
      </c>
      <c r="B176" s="26" t="s">
        <v>440</v>
      </c>
      <c r="C176" s="26" t="s">
        <v>35</v>
      </c>
      <c r="D176" s="26" t="s">
        <v>441</v>
      </c>
      <c r="E176" s="26" t="str">
        <f t="shared" si="18"/>
        <v>F02</v>
      </c>
      <c r="F176" s="26" t="str">
        <f t="shared" si="19"/>
        <v>T0</v>
      </c>
      <c r="G176" s="26" t="str">
        <f t="shared" si="20"/>
        <v>03</v>
      </c>
      <c r="H176" s="26" t="str">
        <f t="shared" si="21"/>
        <v>0070</v>
      </c>
      <c r="I176" s="26" t="str">
        <f t="shared" si="22"/>
        <v/>
      </c>
      <c r="J176" s="26" t="str">
        <f t="shared" si="23"/>
        <v>r</v>
      </c>
      <c r="K176" s="26" t="str">
        <f t="shared" si="24"/>
        <v>01</v>
      </c>
      <c r="L176" s="26" t="str">
        <f t="shared" si="25"/>
        <v>F02T0010070</v>
      </c>
      <c r="M176" s="26" t="s">
        <v>802</v>
      </c>
    </row>
    <row r="177" spans="1:13" x14ac:dyDescent="0.25">
      <c r="A177" s="26">
        <v>81</v>
      </c>
      <c r="B177" s="26" t="s">
        <v>442</v>
      </c>
      <c r="C177" s="26" t="s">
        <v>35</v>
      </c>
      <c r="D177" s="26" t="s">
        <v>443</v>
      </c>
      <c r="E177" s="26" t="str">
        <f t="shared" si="18"/>
        <v>F02</v>
      </c>
      <c r="F177" s="26" t="str">
        <f t="shared" si="19"/>
        <v>T0</v>
      </c>
      <c r="G177" s="26" t="str">
        <f t="shared" si="20"/>
        <v>03</v>
      </c>
      <c r="H177" s="26" t="str">
        <f t="shared" si="21"/>
        <v>0100</v>
      </c>
      <c r="I177" s="26" t="str">
        <f t="shared" si="22"/>
        <v/>
      </c>
      <c r="J177" s="26" t="str">
        <f t="shared" si="23"/>
        <v>r</v>
      </c>
      <c r="K177" s="26" t="str">
        <f t="shared" si="24"/>
        <v>01</v>
      </c>
      <c r="L177" s="26" t="str">
        <f t="shared" si="25"/>
        <v>F02T0010100</v>
      </c>
      <c r="M177" s="26" t="s">
        <v>803</v>
      </c>
    </row>
    <row r="178" spans="1:13" x14ac:dyDescent="0.25">
      <c r="A178" s="26">
        <v>81</v>
      </c>
      <c r="B178" s="26" t="s">
        <v>444</v>
      </c>
      <c r="C178" s="26" t="s">
        <v>35</v>
      </c>
      <c r="D178" s="26" t="s">
        <v>445</v>
      </c>
      <c r="E178" s="26" t="str">
        <f t="shared" si="18"/>
        <v>F02</v>
      </c>
      <c r="F178" s="26" t="str">
        <f t="shared" si="19"/>
        <v>T0</v>
      </c>
      <c r="G178" s="26" t="str">
        <f t="shared" si="20"/>
        <v>03</v>
      </c>
      <c r="H178" s="26" t="str">
        <f t="shared" si="21"/>
        <v>0120</v>
      </c>
      <c r="I178" s="26" t="str">
        <f t="shared" si="22"/>
        <v/>
      </c>
      <c r="J178" s="26" t="str">
        <f t="shared" si="23"/>
        <v>r</v>
      </c>
      <c r="K178" s="26" t="str">
        <f t="shared" si="24"/>
        <v>01</v>
      </c>
      <c r="L178" s="26" t="str">
        <f t="shared" si="25"/>
        <v>F02T0010120</v>
      </c>
      <c r="M178" s="26" t="s">
        <v>804</v>
      </c>
    </row>
    <row r="179" spans="1:13" x14ac:dyDescent="0.25">
      <c r="A179" s="26">
        <v>81</v>
      </c>
      <c r="B179" s="26" t="s">
        <v>446</v>
      </c>
      <c r="C179" s="26" t="s">
        <v>35</v>
      </c>
      <c r="D179" s="26" t="s">
        <v>447</v>
      </c>
      <c r="E179" s="26" t="str">
        <f t="shared" si="18"/>
        <v>F02</v>
      </c>
      <c r="F179" s="26" t="str">
        <f t="shared" si="19"/>
        <v>T0</v>
      </c>
      <c r="G179" s="26" t="str">
        <f t="shared" si="20"/>
        <v>03</v>
      </c>
      <c r="H179" s="26" t="str">
        <f t="shared" si="21"/>
        <v>0130</v>
      </c>
      <c r="I179" s="26" t="str">
        <f t="shared" si="22"/>
        <v/>
      </c>
      <c r="J179" s="26" t="str">
        <f t="shared" si="23"/>
        <v>r</v>
      </c>
      <c r="K179" s="26" t="str">
        <f t="shared" si="24"/>
        <v>01</v>
      </c>
      <c r="L179" s="26" t="str">
        <f t="shared" si="25"/>
        <v>F02T0010130</v>
      </c>
      <c r="M179" s="26" t="s">
        <v>805</v>
      </c>
    </row>
    <row r="180" spans="1:13" x14ac:dyDescent="0.25">
      <c r="A180" s="26">
        <v>81</v>
      </c>
      <c r="B180" s="26" t="s">
        <v>448</v>
      </c>
      <c r="C180" s="26" t="s">
        <v>35</v>
      </c>
      <c r="D180" s="26" t="s">
        <v>449</v>
      </c>
      <c r="E180" s="26" t="str">
        <f t="shared" si="18"/>
        <v>F02</v>
      </c>
      <c r="F180" s="26" t="str">
        <f t="shared" si="19"/>
        <v>T0</v>
      </c>
      <c r="G180" s="26" t="str">
        <f t="shared" si="20"/>
        <v>03</v>
      </c>
      <c r="H180" s="26" t="str">
        <f t="shared" si="21"/>
        <v>0150</v>
      </c>
      <c r="I180" s="26" t="str">
        <f t="shared" si="22"/>
        <v/>
      </c>
      <c r="J180" s="26" t="str">
        <f t="shared" si="23"/>
        <v>r</v>
      </c>
      <c r="K180" s="26" t="str">
        <f t="shared" si="24"/>
        <v>01</v>
      </c>
      <c r="L180" s="26" t="str">
        <f t="shared" si="25"/>
        <v>F02T0010150</v>
      </c>
      <c r="M180" s="26" t="s">
        <v>806</v>
      </c>
    </row>
    <row r="181" spans="1:13" x14ac:dyDescent="0.25">
      <c r="A181" s="26">
        <v>81</v>
      </c>
      <c r="B181" s="26" t="s">
        <v>450</v>
      </c>
      <c r="C181" s="26" t="s">
        <v>35</v>
      </c>
      <c r="D181" s="26" t="s">
        <v>451</v>
      </c>
      <c r="E181" s="26" t="str">
        <f t="shared" si="18"/>
        <v>F02</v>
      </c>
      <c r="F181" s="26" t="str">
        <f t="shared" si="19"/>
        <v>T0</v>
      </c>
      <c r="G181" s="26" t="str">
        <f t="shared" si="20"/>
        <v>03</v>
      </c>
      <c r="H181" s="26" t="str">
        <f t="shared" si="21"/>
        <v>0170</v>
      </c>
      <c r="I181" s="26" t="str">
        <f t="shared" si="22"/>
        <v/>
      </c>
      <c r="J181" s="26" t="str">
        <f t="shared" si="23"/>
        <v>r</v>
      </c>
      <c r="K181" s="26" t="str">
        <f t="shared" si="24"/>
        <v>01</v>
      </c>
      <c r="L181" s="26" t="str">
        <f t="shared" si="25"/>
        <v>F02T0010170</v>
      </c>
      <c r="M181" s="26" t="s">
        <v>807</v>
      </c>
    </row>
    <row r="182" spans="1:13" x14ac:dyDescent="0.25">
      <c r="A182" s="26">
        <v>81</v>
      </c>
      <c r="B182" s="26" t="s">
        <v>452</v>
      </c>
      <c r="C182" s="26" t="s">
        <v>35</v>
      </c>
      <c r="D182" s="26" t="s">
        <v>453</v>
      </c>
      <c r="E182" s="26" t="str">
        <f t="shared" si="18"/>
        <v>F02</v>
      </c>
      <c r="F182" s="26" t="str">
        <f t="shared" si="19"/>
        <v>T0</v>
      </c>
      <c r="G182" s="26" t="str">
        <f t="shared" si="20"/>
        <v>03</v>
      </c>
      <c r="H182" s="26" t="str">
        <f t="shared" si="21"/>
        <v>0200</v>
      </c>
      <c r="I182" s="26" t="str">
        <f t="shared" si="22"/>
        <v/>
      </c>
      <c r="J182" s="26" t="str">
        <f t="shared" si="23"/>
        <v>r</v>
      </c>
      <c r="K182" s="26" t="str">
        <f t="shared" si="24"/>
        <v>01</v>
      </c>
      <c r="L182" s="26" t="str">
        <f t="shared" si="25"/>
        <v>F02T0010200</v>
      </c>
      <c r="M182" s="26" t="s">
        <v>808</v>
      </c>
    </row>
    <row r="183" spans="1:13" x14ac:dyDescent="0.25">
      <c r="A183" s="26">
        <v>81</v>
      </c>
      <c r="B183" s="26" t="s">
        <v>454</v>
      </c>
      <c r="C183" s="26" t="s">
        <v>35</v>
      </c>
      <c r="D183" s="26" t="s">
        <v>455</v>
      </c>
      <c r="E183" s="26" t="str">
        <f t="shared" si="18"/>
        <v>F02</v>
      </c>
      <c r="F183" s="26" t="str">
        <f t="shared" si="19"/>
        <v>T0</v>
      </c>
      <c r="G183" s="26" t="str">
        <f t="shared" si="20"/>
        <v>03</v>
      </c>
      <c r="H183" s="26" t="str">
        <f t="shared" si="21"/>
        <v>0230</v>
      </c>
      <c r="I183" s="26" t="str">
        <f t="shared" si="22"/>
        <v/>
      </c>
      <c r="J183" s="26" t="str">
        <f t="shared" si="23"/>
        <v>r</v>
      </c>
      <c r="K183" s="26" t="str">
        <f t="shared" si="24"/>
        <v>01</v>
      </c>
      <c r="L183" s="26" t="str">
        <f t="shared" si="25"/>
        <v>F02T0010230</v>
      </c>
      <c r="M183" s="26" t="s">
        <v>809</v>
      </c>
    </row>
    <row r="184" spans="1:13" x14ac:dyDescent="0.25">
      <c r="A184" s="26">
        <v>81</v>
      </c>
      <c r="B184" s="26" t="s">
        <v>456</v>
      </c>
      <c r="C184" s="26" t="s">
        <v>35</v>
      </c>
      <c r="D184" s="26" t="s">
        <v>457</v>
      </c>
      <c r="E184" s="26" t="str">
        <f t="shared" si="18"/>
        <v>F02</v>
      </c>
      <c r="F184" s="26" t="str">
        <f t="shared" si="19"/>
        <v>T0</v>
      </c>
      <c r="G184" s="26" t="str">
        <f t="shared" si="20"/>
        <v>03</v>
      </c>
      <c r="H184" s="26" t="str">
        <f t="shared" si="21"/>
        <v>0300</v>
      </c>
      <c r="I184" s="26" t="str">
        <f t="shared" si="22"/>
        <v/>
      </c>
      <c r="J184" s="26" t="str">
        <f t="shared" si="23"/>
        <v>r</v>
      </c>
      <c r="K184" s="26" t="str">
        <f t="shared" si="24"/>
        <v>01</v>
      </c>
      <c r="L184" s="26" t="str">
        <f t="shared" si="25"/>
        <v>F02T0010300</v>
      </c>
      <c r="M184" s="26" t="s">
        <v>810</v>
      </c>
    </row>
    <row r="185" spans="1:13" x14ac:dyDescent="0.25">
      <c r="A185" s="26">
        <v>81</v>
      </c>
      <c r="B185" s="26" t="s">
        <v>458</v>
      </c>
      <c r="C185" s="26" t="s">
        <v>35</v>
      </c>
      <c r="D185" s="26" t="s">
        <v>459</v>
      </c>
      <c r="E185" s="26" t="str">
        <f t="shared" si="18"/>
        <v>F02</v>
      </c>
      <c r="F185" s="26" t="str">
        <f t="shared" si="19"/>
        <v>T0</v>
      </c>
      <c r="G185" s="26" t="str">
        <f t="shared" si="20"/>
        <v>03</v>
      </c>
      <c r="H185" s="26" t="str">
        <f t="shared" si="21"/>
        <v>0450</v>
      </c>
      <c r="I185" s="26" t="str">
        <f t="shared" si="22"/>
        <v/>
      </c>
      <c r="J185" s="26" t="str">
        <f t="shared" si="23"/>
        <v>r</v>
      </c>
      <c r="K185" s="26" t="str">
        <f t="shared" si="24"/>
        <v>01</v>
      </c>
      <c r="L185" s="26" t="str">
        <f t="shared" si="25"/>
        <v>F02T0010450</v>
      </c>
      <c r="M185" s="26" t="s">
        <v>811</v>
      </c>
    </row>
    <row r="186" spans="1:13" x14ac:dyDescent="0.25">
      <c r="A186" s="26">
        <v>81</v>
      </c>
      <c r="B186" s="26" t="s">
        <v>460</v>
      </c>
      <c r="C186" s="26" t="s">
        <v>35</v>
      </c>
      <c r="D186" s="26" t="s">
        <v>461</v>
      </c>
      <c r="E186" s="26" t="str">
        <f t="shared" si="18"/>
        <v>F02</v>
      </c>
      <c r="F186" s="26" t="str">
        <f t="shared" si="19"/>
        <v>T0</v>
      </c>
      <c r="G186" s="26" t="str">
        <f t="shared" si="20"/>
        <v>03</v>
      </c>
      <c r="H186" s="26" t="str">
        <f t="shared" si="21"/>
        <v>0500</v>
      </c>
      <c r="I186" s="26" t="str">
        <f t="shared" si="22"/>
        <v/>
      </c>
      <c r="J186" s="26" t="str">
        <f t="shared" si="23"/>
        <v>r</v>
      </c>
      <c r="K186" s="26" t="str">
        <f t="shared" si="24"/>
        <v>01</v>
      </c>
      <c r="L186" s="26" t="str">
        <f t="shared" si="25"/>
        <v>F02T0010500</v>
      </c>
      <c r="M186" s="26" t="s">
        <v>812</v>
      </c>
    </row>
    <row r="187" spans="1:13" x14ac:dyDescent="0.25">
      <c r="A187" s="26">
        <v>81</v>
      </c>
      <c r="B187" s="26" t="s">
        <v>462</v>
      </c>
      <c r="C187" s="26" t="s">
        <v>35</v>
      </c>
      <c r="D187" s="26" t="s">
        <v>463</v>
      </c>
      <c r="E187" s="26" t="str">
        <f t="shared" si="18"/>
        <v>F02</v>
      </c>
      <c r="F187" s="26" t="str">
        <f t="shared" si="19"/>
        <v>T0</v>
      </c>
      <c r="G187" s="26" t="str">
        <f t="shared" si="20"/>
        <v>04</v>
      </c>
      <c r="H187" s="26" t="str">
        <f t="shared" si="21"/>
        <v>0250</v>
      </c>
      <c r="I187" s="26" t="str">
        <f t="shared" si="22"/>
        <v/>
      </c>
      <c r="J187" s="26" t="str">
        <f t="shared" si="23"/>
        <v/>
      </c>
      <c r="K187" s="26" t="str">
        <f t="shared" si="24"/>
        <v>04</v>
      </c>
      <c r="L187" s="26" t="str">
        <f t="shared" si="25"/>
        <v>F02T0040250</v>
      </c>
      <c r="M187" s="26" t="s">
        <v>813</v>
      </c>
    </row>
    <row r="188" spans="1:13" x14ac:dyDescent="0.25">
      <c r="A188" s="26">
        <v>81</v>
      </c>
      <c r="B188" s="26" t="s">
        <v>466</v>
      </c>
      <c r="C188" s="26" t="s">
        <v>35</v>
      </c>
      <c r="D188" s="26" t="s">
        <v>467</v>
      </c>
      <c r="E188" s="26" t="str">
        <f t="shared" si="18"/>
        <v>F03</v>
      </c>
      <c r="F188" s="26" t="str">
        <f t="shared" si="19"/>
        <v>DN</v>
      </c>
      <c r="G188" s="26" t="str">
        <f t="shared" si="20"/>
        <v>02</v>
      </c>
      <c r="H188" s="26" t="str">
        <f t="shared" si="21"/>
        <v>0100</v>
      </c>
      <c r="I188" s="26" t="str">
        <f t="shared" si="22"/>
        <v/>
      </c>
      <c r="J188" s="26" t="str">
        <f t="shared" si="23"/>
        <v/>
      </c>
      <c r="K188" s="26" t="str">
        <f t="shared" si="24"/>
        <v>02</v>
      </c>
      <c r="L188" s="26" t="str">
        <f t="shared" si="25"/>
        <v>F03DN020100</v>
      </c>
      <c r="M188" s="26" t="s">
        <v>814</v>
      </c>
    </row>
    <row r="189" spans="1:13" x14ac:dyDescent="0.25">
      <c r="A189" s="26">
        <v>81</v>
      </c>
      <c r="B189" s="26" t="s">
        <v>468</v>
      </c>
      <c r="C189" s="26" t="s">
        <v>35</v>
      </c>
      <c r="D189" s="26" t="s">
        <v>469</v>
      </c>
      <c r="E189" s="26" t="str">
        <f t="shared" si="18"/>
        <v>F03</v>
      </c>
      <c r="F189" s="26" t="str">
        <f t="shared" si="19"/>
        <v>DN</v>
      </c>
      <c r="G189" s="26" t="str">
        <f t="shared" si="20"/>
        <v>02</v>
      </c>
      <c r="H189" s="26" t="str">
        <f t="shared" si="21"/>
        <v>0170</v>
      </c>
      <c r="I189" s="26" t="str">
        <f t="shared" si="22"/>
        <v/>
      </c>
      <c r="J189" s="26" t="str">
        <f t="shared" si="23"/>
        <v/>
      </c>
      <c r="K189" s="26" t="str">
        <f t="shared" si="24"/>
        <v>02</v>
      </c>
      <c r="L189" s="26" t="str">
        <f t="shared" si="25"/>
        <v>F03DN020170</v>
      </c>
      <c r="M189" s="26" t="s">
        <v>815</v>
      </c>
    </row>
    <row r="190" spans="1:13" x14ac:dyDescent="0.25">
      <c r="A190" s="26">
        <v>81</v>
      </c>
      <c r="B190" s="26" t="s">
        <v>470</v>
      </c>
      <c r="C190" s="26" t="s">
        <v>35</v>
      </c>
      <c r="D190" s="26" t="s">
        <v>471</v>
      </c>
      <c r="E190" s="26" t="str">
        <f t="shared" si="18"/>
        <v>F03</v>
      </c>
      <c r="F190" s="26" t="str">
        <f t="shared" si="19"/>
        <v>DN</v>
      </c>
      <c r="G190" s="26" t="str">
        <f t="shared" si="20"/>
        <v>02</v>
      </c>
      <c r="H190" s="26" t="str">
        <f t="shared" si="21"/>
        <v>0250</v>
      </c>
      <c r="I190" s="26" t="str">
        <f t="shared" si="22"/>
        <v/>
      </c>
      <c r="J190" s="26" t="str">
        <f t="shared" si="23"/>
        <v/>
      </c>
      <c r="K190" s="26" t="str">
        <f t="shared" si="24"/>
        <v>02</v>
      </c>
      <c r="L190" s="26" t="str">
        <f t="shared" si="25"/>
        <v>F03DN020250</v>
      </c>
      <c r="M190" s="26" t="s">
        <v>816</v>
      </c>
    </row>
    <row r="191" spans="1:13" x14ac:dyDescent="0.25">
      <c r="A191" s="26">
        <v>81</v>
      </c>
      <c r="B191" s="26" t="s">
        <v>472</v>
      </c>
      <c r="C191" s="26" t="s">
        <v>35</v>
      </c>
      <c r="D191" s="26" t="s">
        <v>473</v>
      </c>
      <c r="E191" s="26" t="str">
        <f t="shared" si="18"/>
        <v>F03</v>
      </c>
      <c r="F191" s="26" t="str">
        <f t="shared" si="19"/>
        <v>DN</v>
      </c>
      <c r="G191" s="26" t="str">
        <f t="shared" si="20"/>
        <v>02</v>
      </c>
      <c r="H191" s="26" t="str">
        <f t="shared" si="21"/>
        <v>0280</v>
      </c>
      <c r="I191" s="26" t="str">
        <f t="shared" si="22"/>
        <v/>
      </c>
      <c r="J191" s="26" t="str">
        <f t="shared" si="23"/>
        <v/>
      </c>
      <c r="K191" s="26" t="str">
        <f t="shared" si="24"/>
        <v>02</v>
      </c>
      <c r="L191" s="26" t="str">
        <f t="shared" si="25"/>
        <v>F03DN020280</v>
      </c>
      <c r="M191" s="26" t="s">
        <v>817</v>
      </c>
    </row>
    <row r="192" spans="1:13" x14ac:dyDescent="0.25">
      <c r="A192" s="26">
        <v>81</v>
      </c>
      <c r="B192" s="26" t="s">
        <v>474</v>
      </c>
      <c r="C192" s="26" t="s">
        <v>35</v>
      </c>
      <c r="D192" s="26" t="s">
        <v>475</v>
      </c>
      <c r="E192" s="26" t="str">
        <f t="shared" si="18"/>
        <v>F03</v>
      </c>
      <c r="F192" s="26" t="str">
        <f t="shared" si="19"/>
        <v>DN</v>
      </c>
      <c r="G192" s="26" t="str">
        <f t="shared" si="20"/>
        <v>02</v>
      </c>
      <c r="H192" s="26" t="str">
        <f t="shared" si="21"/>
        <v>0500</v>
      </c>
      <c r="I192" s="26" t="str">
        <f t="shared" si="22"/>
        <v/>
      </c>
      <c r="J192" s="26" t="str">
        <f t="shared" si="23"/>
        <v/>
      </c>
      <c r="K192" s="26" t="str">
        <f t="shared" si="24"/>
        <v>02</v>
      </c>
      <c r="L192" s="26" t="str">
        <f t="shared" si="25"/>
        <v>F03DN020500</v>
      </c>
      <c r="M192" s="26" t="s">
        <v>818</v>
      </c>
    </row>
    <row r="193" spans="1:13" x14ac:dyDescent="0.25">
      <c r="A193" s="26">
        <v>81</v>
      </c>
      <c r="B193" s="26" t="s">
        <v>476</v>
      </c>
      <c r="C193" s="26" t="s">
        <v>35</v>
      </c>
      <c r="D193" s="26" t="s">
        <v>477</v>
      </c>
      <c r="E193" s="26" t="str">
        <f t="shared" si="18"/>
        <v>F03</v>
      </c>
      <c r="F193" s="26" t="str">
        <f t="shared" si="19"/>
        <v>DN</v>
      </c>
      <c r="G193" s="26" t="str">
        <f t="shared" si="20"/>
        <v>02</v>
      </c>
      <c r="H193" s="26" t="str">
        <f t="shared" si="21"/>
        <v>1000</v>
      </c>
      <c r="I193" s="26" t="str">
        <f t="shared" si="22"/>
        <v/>
      </c>
      <c r="J193" s="26" t="str">
        <f t="shared" si="23"/>
        <v/>
      </c>
      <c r="K193" s="26" t="str">
        <f t="shared" si="24"/>
        <v>02</v>
      </c>
      <c r="L193" s="26" t="str">
        <f t="shared" si="25"/>
        <v>F03DN021000</v>
      </c>
      <c r="M193" s="26" t="s">
        <v>819</v>
      </c>
    </row>
    <row r="194" spans="1:13" x14ac:dyDescent="0.25">
      <c r="A194" s="26">
        <v>81</v>
      </c>
      <c r="B194" s="26" t="s">
        <v>478</v>
      </c>
      <c r="C194" s="26" t="s">
        <v>35</v>
      </c>
      <c r="D194" s="26" t="s">
        <v>479</v>
      </c>
      <c r="E194" s="26" t="str">
        <f t="shared" si="18"/>
        <v>F03</v>
      </c>
      <c r="F194" s="26" t="str">
        <f t="shared" si="19"/>
        <v>DN</v>
      </c>
      <c r="G194" s="26" t="str">
        <f t="shared" si="20"/>
        <v>03</v>
      </c>
      <c r="H194" s="26" t="str">
        <f t="shared" si="21"/>
        <v>0050</v>
      </c>
      <c r="I194" s="26" t="str">
        <f t="shared" si="22"/>
        <v/>
      </c>
      <c r="J194" s="26" t="str">
        <f t="shared" si="23"/>
        <v>r</v>
      </c>
      <c r="K194" s="26" t="str">
        <f t="shared" si="24"/>
        <v>01</v>
      </c>
      <c r="L194" s="26" t="str">
        <f t="shared" si="25"/>
        <v>F03DN010050</v>
      </c>
      <c r="M194" s="26" t="s">
        <v>820</v>
      </c>
    </row>
    <row r="195" spans="1:13" x14ac:dyDescent="0.25">
      <c r="A195" s="26">
        <v>81</v>
      </c>
      <c r="B195" s="26" t="s">
        <v>480</v>
      </c>
      <c r="C195" s="26" t="s">
        <v>35</v>
      </c>
      <c r="D195" s="26" t="s">
        <v>481</v>
      </c>
      <c r="E195" s="26" t="str">
        <f t="shared" si="18"/>
        <v>F03</v>
      </c>
      <c r="F195" s="26" t="str">
        <f t="shared" si="19"/>
        <v>DN</v>
      </c>
      <c r="G195" s="26" t="str">
        <f t="shared" si="20"/>
        <v>03</v>
      </c>
      <c r="H195" s="26" t="str">
        <f t="shared" si="21"/>
        <v>0150</v>
      </c>
      <c r="I195" s="26" t="str">
        <f t="shared" si="22"/>
        <v/>
      </c>
      <c r="J195" s="26" t="str">
        <f t="shared" si="23"/>
        <v>r</v>
      </c>
      <c r="K195" s="26" t="str">
        <f t="shared" si="24"/>
        <v>01</v>
      </c>
      <c r="L195" s="26" t="str">
        <f t="shared" si="25"/>
        <v>F03DN010150</v>
      </c>
      <c r="M195" s="26" t="s">
        <v>821</v>
      </c>
    </row>
    <row r="196" spans="1:13" x14ac:dyDescent="0.25">
      <c r="A196" s="26">
        <v>81</v>
      </c>
      <c r="B196" s="26" t="s">
        <v>482</v>
      </c>
      <c r="C196" s="26" t="s">
        <v>35</v>
      </c>
      <c r="D196" s="26" t="s">
        <v>483</v>
      </c>
      <c r="E196" s="26" t="str">
        <f t="shared" si="18"/>
        <v>F03</v>
      </c>
      <c r="F196" s="26" t="str">
        <f t="shared" si="19"/>
        <v>DZ</v>
      </c>
      <c r="G196" s="26" t="str">
        <f t="shared" si="20"/>
        <v>02</v>
      </c>
      <c r="H196" s="26" t="str">
        <f t="shared" si="21"/>
        <v>0250</v>
      </c>
      <c r="I196" s="26" t="str">
        <f t="shared" si="22"/>
        <v>x</v>
      </c>
      <c r="J196" s="26" t="str">
        <f t="shared" si="23"/>
        <v/>
      </c>
      <c r="K196" s="26" t="str">
        <f t="shared" si="24"/>
        <v>02</v>
      </c>
      <c r="L196" s="26" t="str">
        <f t="shared" si="25"/>
        <v>DeleteRow</v>
      </c>
      <c r="M196" s="26" t="s">
        <v>822</v>
      </c>
    </row>
    <row r="197" spans="1:13" x14ac:dyDescent="0.25">
      <c r="A197" s="26">
        <v>81</v>
      </c>
      <c r="B197" s="26" t="s">
        <v>484</v>
      </c>
      <c r="C197" s="26" t="s">
        <v>35</v>
      </c>
      <c r="D197" s="26" t="s">
        <v>485</v>
      </c>
      <c r="E197" s="26" t="str">
        <f t="shared" si="18"/>
        <v>F03</v>
      </c>
      <c r="F197" s="26" t="str">
        <f t="shared" si="19"/>
        <v>DZ</v>
      </c>
      <c r="G197" s="26" t="str">
        <f t="shared" si="20"/>
        <v>02</v>
      </c>
      <c r="H197" s="26" t="str">
        <f t="shared" si="21"/>
        <v>1000</v>
      </c>
      <c r="I197" s="26" t="str">
        <f t="shared" si="22"/>
        <v>x</v>
      </c>
      <c r="J197" s="26" t="str">
        <f t="shared" si="23"/>
        <v/>
      </c>
      <c r="K197" s="26" t="str">
        <f t="shared" si="24"/>
        <v>02</v>
      </c>
      <c r="L197" s="26" t="str">
        <f t="shared" si="25"/>
        <v>DeleteRow</v>
      </c>
      <c r="M197" s="26" t="s">
        <v>823</v>
      </c>
    </row>
    <row r="198" spans="1:13" x14ac:dyDescent="0.25">
      <c r="A198" s="26">
        <v>81</v>
      </c>
      <c r="B198" s="26" t="s">
        <v>486</v>
      </c>
      <c r="C198" s="26" t="s">
        <v>35</v>
      </c>
      <c r="D198" s="26" t="s">
        <v>487</v>
      </c>
      <c r="E198" s="26" t="str">
        <f t="shared" si="18"/>
        <v>F03</v>
      </c>
      <c r="F198" s="26" t="str">
        <f t="shared" si="19"/>
        <v>DZ</v>
      </c>
      <c r="G198" s="26" t="str">
        <f t="shared" si="20"/>
        <v>03</v>
      </c>
      <c r="H198" s="26" t="str">
        <f t="shared" si="21"/>
        <v>0150</v>
      </c>
      <c r="I198" s="26" t="str">
        <f t="shared" si="22"/>
        <v>x</v>
      </c>
      <c r="J198" s="26" t="str">
        <f t="shared" si="23"/>
        <v>r</v>
      </c>
      <c r="K198" s="26" t="str">
        <f t="shared" si="24"/>
        <v>01</v>
      </c>
      <c r="L198" s="26" t="str">
        <f t="shared" si="25"/>
        <v>DeleteRow</v>
      </c>
      <c r="M198" s="26" t="s">
        <v>824</v>
      </c>
    </row>
    <row r="199" spans="1:13" x14ac:dyDescent="0.25">
      <c r="A199" s="26">
        <v>81</v>
      </c>
      <c r="B199" s="26" t="s">
        <v>488</v>
      </c>
      <c r="C199" s="26" t="s">
        <v>35</v>
      </c>
      <c r="D199" s="26" t="s">
        <v>489</v>
      </c>
      <c r="E199" s="26" t="str">
        <f t="shared" si="18"/>
        <v>F03</v>
      </c>
      <c r="F199" s="26" t="str">
        <f t="shared" si="19"/>
        <v>I0</v>
      </c>
      <c r="G199" s="26" t="str">
        <f t="shared" si="20"/>
        <v>02</v>
      </c>
      <c r="H199" s="26" t="str">
        <f t="shared" si="21"/>
        <v>0500</v>
      </c>
      <c r="I199" s="26" t="str">
        <f t="shared" si="22"/>
        <v/>
      </c>
      <c r="J199" s="26" t="str">
        <f t="shared" si="23"/>
        <v/>
      </c>
      <c r="K199" s="26" t="str">
        <f t="shared" si="24"/>
        <v>02</v>
      </c>
      <c r="L199" s="26" t="str">
        <f t="shared" si="25"/>
        <v>F03I0020500</v>
      </c>
      <c r="M199" s="26" t="s">
        <v>825</v>
      </c>
    </row>
    <row r="200" spans="1:13" x14ac:dyDescent="0.25">
      <c r="A200" s="26">
        <v>81</v>
      </c>
      <c r="B200" s="26" t="s">
        <v>490</v>
      </c>
      <c r="C200" s="26" t="s">
        <v>35</v>
      </c>
      <c r="D200" s="26" t="s">
        <v>491</v>
      </c>
      <c r="E200" s="26" t="str">
        <f t="shared" si="18"/>
        <v>F03</v>
      </c>
      <c r="F200" s="26" t="str">
        <f t="shared" si="19"/>
        <v>I0</v>
      </c>
      <c r="G200" s="26" t="str">
        <f t="shared" si="20"/>
        <v>02</v>
      </c>
      <c r="H200" s="26" t="str">
        <f t="shared" si="21"/>
        <v>1000</v>
      </c>
      <c r="I200" s="26" t="str">
        <f t="shared" si="22"/>
        <v/>
      </c>
      <c r="J200" s="26" t="str">
        <f t="shared" si="23"/>
        <v/>
      </c>
      <c r="K200" s="26" t="str">
        <f t="shared" si="24"/>
        <v>02</v>
      </c>
      <c r="L200" s="26" t="str">
        <f t="shared" si="25"/>
        <v>F03I0021000</v>
      </c>
      <c r="M200" s="26" t="s">
        <v>826</v>
      </c>
    </row>
    <row r="201" spans="1:13" x14ac:dyDescent="0.25">
      <c r="A201" s="26">
        <v>81</v>
      </c>
      <c r="B201" s="26" t="s">
        <v>492</v>
      </c>
      <c r="C201" s="26" t="s">
        <v>35</v>
      </c>
      <c r="D201" s="26" t="s">
        <v>493</v>
      </c>
      <c r="E201" s="26" t="str">
        <f t="shared" si="18"/>
        <v>F03</v>
      </c>
      <c r="F201" s="26" t="str">
        <f t="shared" si="19"/>
        <v>LT</v>
      </c>
      <c r="G201" s="26" t="str">
        <f t="shared" si="20"/>
        <v>02</v>
      </c>
      <c r="H201" s="26" t="str">
        <f t="shared" si="21"/>
        <v>0250</v>
      </c>
      <c r="I201" s="26" t="str">
        <f t="shared" si="22"/>
        <v/>
      </c>
      <c r="J201" s="26" t="str">
        <f t="shared" si="23"/>
        <v/>
      </c>
      <c r="K201" s="26" t="str">
        <f t="shared" si="24"/>
        <v>02</v>
      </c>
      <c r="L201" s="26" t="str">
        <f t="shared" si="25"/>
        <v>F03LT020250</v>
      </c>
      <c r="M201" s="26" t="s">
        <v>827</v>
      </c>
    </row>
    <row r="202" spans="1:13" x14ac:dyDescent="0.25">
      <c r="A202" s="26">
        <v>81</v>
      </c>
      <c r="B202" s="26" t="s">
        <v>494</v>
      </c>
      <c r="C202" s="26" t="s">
        <v>35</v>
      </c>
      <c r="D202" s="26" t="s">
        <v>495</v>
      </c>
      <c r="E202" s="26" t="str">
        <f t="shared" si="18"/>
        <v>F03</v>
      </c>
      <c r="F202" s="26" t="str">
        <f t="shared" si="19"/>
        <v>LT</v>
      </c>
      <c r="G202" s="26" t="str">
        <f t="shared" si="20"/>
        <v>02</v>
      </c>
      <c r="H202" s="26" t="str">
        <f t="shared" si="21"/>
        <v>1000</v>
      </c>
      <c r="I202" s="26" t="str">
        <f t="shared" si="22"/>
        <v/>
      </c>
      <c r="J202" s="26" t="str">
        <f t="shared" si="23"/>
        <v/>
      </c>
      <c r="K202" s="26" t="str">
        <f t="shared" si="24"/>
        <v>02</v>
      </c>
      <c r="L202" s="26" t="str">
        <f t="shared" si="25"/>
        <v>F03LT021000</v>
      </c>
      <c r="M202" s="26" t="s">
        <v>828</v>
      </c>
    </row>
    <row r="203" spans="1:13" x14ac:dyDescent="0.25">
      <c r="A203" s="26">
        <v>81</v>
      </c>
      <c r="B203" s="26" t="s">
        <v>496</v>
      </c>
      <c r="C203" s="26" t="s">
        <v>35</v>
      </c>
      <c r="D203" s="26" t="s">
        <v>497</v>
      </c>
      <c r="E203" s="26" t="str">
        <f t="shared" si="18"/>
        <v>F03</v>
      </c>
      <c r="F203" s="26" t="str">
        <f t="shared" si="19"/>
        <v>T0</v>
      </c>
      <c r="G203" s="26" t="str">
        <f t="shared" si="20"/>
        <v>02</v>
      </c>
      <c r="H203" s="26" t="str">
        <f t="shared" si="21"/>
        <v>0100</v>
      </c>
      <c r="I203" s="26" t="str">
        <f t="shared" si="22"/>
        <v/>
      </c>
      <c r="J203" s="26" t="str">
        <f t="shared" si="23"/>
        <v/>
      </c>
      <c r="K203" s="26" t="str">
        <f t="shared" si="24"/>
        <v>02</v>
      </c>
      <c r="L203" s="26" t="str">
        <f t="shared" si="25"/>
        <v>F03T0020100</v>
      </c>
      <c r="M203" s="26" t="s">
        <v>829</v>
      </c>
    </row>
    <row r="204" spans="1:13" x14ac:dyDescent="0.25">
      <c r="A204" s="26">
        <v>81</v>
      </c>
      <c r="B204" s="26" t="s">
        <v>498</v>
      </c>
      <c r="C204" s="26" t="s">
        <v>35</v>
      </c>
      <c r="D204" s="26" t="s">
        <v>499</v>
      </c>
      <c r="E204" s="26" t="str">
        <f t="shared" si="18"/>
        <v>F03</v>
      </c>
      <c r="F204" s="26" t="str">
        <f t="shared" si="19"/>
        <v>T0</v>
      </c>
      <c r="G204" s="26" t="str">
        <f t="shared" si="20"/>
        <v>02</v>
      </c>
      <c r="H204" s="26" t="str">
        <f t="shared" si="21"/>
        <v>0170</v>
      </c>
      <c r="I204" s="26" t="str">
        <f t="shared" si="22"/>
        <v/>
      </c>
      <c r="J204" s="26" t="str">
        <f t="shared" si="23"/>
        <v/>
      </c>
      <c r="K204" s="26" t="str">
        <f t="shared" si="24"/>
        <v>02</v>
      </c>
      <c r="L204" s="26" t="str">
        <f t="shared" si="25"/>
        <v>F03T0020170</v>
      </c>
      <c r="M204" s="26" t="s">
        <v>830</v>
      </c>
    </row>
    <row r="205" spans="1:13" x14ac:dyDescent="0.25">
      <c r="A205" s="26">
        <v>81</v>
      </c>
      <c r="B205" s="26" t="s">
        <v>500</v>
      </c>
      <c r="C205" s="26" t="s">
        <v>35</v>
      </c>
      <c r="D205" s="26" t="s">
        <v>501</v>
      </c>
      <c r="E205" s="26" t="str">
        <f t="shared" si="18"/>
        <v>F03</v>
      </c>
      <c r="F205" s="26" t="str">
        <f t="shared" si="19"/>
        <v>T0</v>
      </c>
      <c r="G205" s="26" t="str">
        <f t="shared" si="20"/>
        <v>02</v>
      </c>
      <c r="H205" s="26" t="str">
        <f t="shared" si="21"/>
        <v>0200</v>
      </c>
      <c r="I205" s="26" t="str">
        <f t="shared" si="22"/>
        <v/>
      </c>
      <c r="J205" s="26" t="str">
        <f t="shared" si="23"/>
        <v/>
      </c>
      <c r="K205" s="26" t="str">
        <f t="shared" si="24"/>
        <v>02</v>
      </c>
      <c r="L205" s="26" t="str">
        <f t="shared" si="25"/>
        <v>F03T0020200</v>
      </c>
      <c r="M205" s="26" t="s">
        <v>831</v>
      </c>
    </row>
    <row r="206" spans="1:13" x14ac:dyDescent="0.25">
      <c r="A206" s="26">
        <v>81</v>
      </c>
      <c r="B206" s="26" t="s">
        <v>502</v>
      </c>
      <c r="C206" s="26" t="s">
        <v>35</v>
      </c>
      <c r="D206" s="26" t="s">
        <v>503</v>
      </c>
      <c r="E206" s="26" t="str">
        <f t="shared" si="18"/>
        <v>F03</v>
      </c>
      <c r="F206" s="26" t="str">
        <f t="shared" si="19"/>
        <v>T0</v>
      </c>
      <c r="G206" s="26" t="str">
        <f t="shared" si="20"/>
        <v>02</v>
      </c>
      <c r="H206" s="26" t="str">
        <f t="shared" si="21"/>
        <v>0250</v>
      </c>
      <c r="I206" s="26" t="str">
        <f t="shared" si="22"/>
        <v/>
      </c>
      <c r="J206" s="26" t="str">
        <f t="shared" si="23"/>
        <v/>
      </c>
      <c r="K206" s="26" t="str">
        <f t="shared" si="24"/>
        <v>02</v>
      </c>
      <c r="L206" s="26" t="str">
        <f t="shared" si="25"/>
        <v>F03T0020250</v>
      </c>
      <c r="M206" s="26" t="s">
        <v>832</v>
      </c>
    </row>
    <row r="207" spans="1:13" x14ac:dyDescent="0.25">
      <c r="A207" s="26">
        <v>81</v>
      </c>
      <c r="B207" s="26" t="s">
        <v>504</v>
      </c>
      <c r="C207" s="26" t="s">
        <v>35</v>
      </c>
      <c r="D207" s="26" t="s">
        <v>505</v>
      </c>
      <c r="E207" s="26" t="str">
        <f t="shared" si="18"/>
        <v>F03</v>
      </c>
      <c r="F207" s="26" t="str">
        <f t="shared" si="19"/>
        <v>T0</v>
      </c>
      <c r="G207" s="26" t="str">
        <f t="shared" si="20"/>
        <v>02</v>
      </c>
      <c r="H207" s="26" t="str">
        <f t="shared" si="21"/>
        <v>0500</v>
      </c>
      <c r="I207" s="26" t="str">
        <f t="shared" si="22"/>
        <v/>
      </c>
      <c r="J207" s="26" t="str">
        <f t="shared" si="23"/>
        <v/>
      </c>
      <c r="K207" s="26" t="str">
        <f t="shared" si="24"/>
        <v>02</v>
      </c>
      <c r="L207" s="26" t="str">
        <f t="shared" si="25"/>
        <v>F03T0020500</v>
      </c>
      <c r="M207" s="26" t="s">
        <v>833</v>
      </c>
    </row>
    <row r="208" spans="1:13" x14ac:dyDescent="0.25">
      <c r="A208" s="26">
        <v>81</v>
      </c>
      <c r="B208" s="26" t="s">
        <v>506</v>
      </c>
      <c r="C208" s="26" t="s">
        <v>35</v>
      </c>
      <c r="D208" s="26" t="s">
        <v>507</v>
      </c>
      <c r="E208" s="26" t="str">
        <f t="shared" si="18"/>
        <v>F03</v>
      </c>
      <c r="F208" s="26" t="str">
        <f t="shared" si="19"/>
        <v>T0</v>
      </c>
      <c r="G208" s="26" t="str">
        <f t="shared" si="20"/>
        <v>02</v>
      </c>
      <c r="H208" s="26" t="str">
        <f t="shared" si="21"/>
        <v>1000</v>
      </c>
      <c r="I208" s="26" t="str">
        <f t="shared" si="22"/>
        <v/>
      </c>
      <c r="J208" s="26" t="str">
        <f t="shared" si="23"/>
        <v/>
      </c>
      <c r="K208" s="26" t="str">
        <f t="shared" si="24"/>
        <v>02</v>
      </c>
      <c r="L208" s="26" t="str">
        <f t="shared" si="25"/>
        <v>F03T0021000</v>
      </c>
      <c r="M208" s="26" t="s">
        <v>834</v>
      </c>
    </row>
    <row r="209" spans="1:13" x14ac:dyDescent="0.25">
      <c r="A209" s="26">
        <v>81</v>
      </c>
      <c r="B209" s="26" t="s">
        <v>508</v>
      </c>
      <c r="C209" s="26" t="s">
        <v>35</v>
      </c>
      <c r="D209" s="26" t="s">
        <v>509</v>
      </c>
      <c r="E209" s="26" t="str">
        <f t="shared" ref="E209:E257" si="26">RIGHT(LEFT(B209,6),3)</f>
        <v>F03</v>
      </c>
      <c r="F209" s="26" t="str">
        <f t="shared" ref="F209:F257" si="27">RIGHT(LEFT(B209,9),2)</f>
        <v>T0</v>
      </c>
      <c r="G209" s="26" t="str">
        <f t="shared" ref="G209:G257" si="28">RIGHT(LEFT(B209,11),2)</f>
        <v>03</v>
      </c>
      <c r="H209" s="26" t="str">
        <f t="shared" ref="H209:H257" si="29">RIGHT(LEFT(B209,15),4)</f>
        <v>0050</v>
      </c>
      <c r="I209" s="26" t="str">
        <f t="shared" ref="I209:I257" si="30">IF(OR(F209="DV",F209="DZ"),"x","")</f>
        <v/>
      </c>
      <c r="J209" s="26" t="str">
        <f t="shared" ref="J209:J257" si="31">IF(G209="05","x",IF(G209="03","r",""))</f>
        <v>r</v>
      </c>
      <c r="K209" s="26" t="str">
        <f t="shared" ref="K209:K257" si="32">IF(J209="r","01",G209)</f>
        <v>01</v>
      </c>
      <c r="L209" s="26" t="str">
        <f t="shared" ref="L209:L257" si="33">IF(OR(I209="x",J209="x"),"DeleteRow",E209&amp;F209&amp;K209&amp;H209)</f>
        <v>F03T0010050</v>
      </c>
      <c r="M209" s="26" t="s">
        <v>835</v>
      </c>
    </row>
    <row r="210" spans="1:13" x14ac:dyDescent="0.25">
      <c r="A210" s="26">
        <v>81</v>
      </c>
      <c r="B210" s="26" t="s">
        <v>510</v>
      </c>
      <c r="C210" s="26" t="s">
        <v>35</v>
      </c>
      <c r="D210" s="26" t="s">
        <v>511</v>
      </c>
      <c r="E210" s="26" t="str">
        <f t="shared" si="26"/>
        <v>F03</v>
      </c>
      <c r="F210" s="26" t="str">
        <f t="shared" si="27"/>
        <v>T0</v>
      </c>
      <c r="G210" s="26" t="str">
        <f t="shared" si="28"/>
        <v>03</v>
      </c>
      <c r="H210" s="26" t="str">
        <f t="shared" si="29"/>
        <v>0200</v>
      </c>
      <c r="I210" s="26" t="str">
        <f t="shared" si="30"/>
        <v/>
      </c>
      <c r="J210" s="26" t="str">
        <f t="shared" si="31"/>
        <v>r</v>
      </c>
      <c r="K210" s="26" t="str">
        <f t="shared" si="32"/>
        <v>01</v>
      </c>
      <c r="L210" s="26" t="str">
        <f t="shared" si="33"/>
        <v>F03T0010200</v>
      </c>
      <c r="M210" s="26" t="s">
        <v>836</v>
      </c>
    </row>
    <row r="211" spans="1:13" x14ac:dyDescent="0.25">
      <c r="A211" s="26">
        <v>81</v>
      </c>
      <c r="B211" s="26" t="s">
        <v>512</v>
      </c>
      <c r="C211" s="26" t="s">
        <v>35</v>
      </c>
      <c r="D211" s="26" t="s">
        <v>513</v>
      </c>
      <c r="E211" s="26" t="str">
        <f t="shared" si="26"/>
        <v>F03</v>
      </c>
      <c r="F211" s="26" t="str">
        <f t="shared" si="27"/>
        <v>T0</v>
      </c>
      <c r="G211" s="26" t="str">
        <f t="shared" si="28"/>
        <v>03</v>
      </c>
      <c r="H211" s="26" t="str">
        <f t="shared" si="29"/>
        <v>1000</v>
      </c>
      <c r="I211" s="26" t="str">
        <f t="shared" si="30"/>
        <v/>
      </c>
      <c r="J211" s="26" t="str">
        <f t="shared" si="31"/>
        <v>r</v>
      </c>
      <c r="K211" s="26" t="str">
        <f t="shared" si="32"/>
        <v>01</v>
      </c>
      <c r="L211" s="26" t="str">
        <f t="shared" si="33"/>
        <v>F03T0011000</v>
      </c>
      <c r="M211" s="26" t="s">
        <v>837</v>
      </c>
    </row>
    <row r="212" spans="1:13" x14ac:dyDescent="0.25">
      <c r="A212" s="26">
        <v>81</v>
      </c>
      <c r="B212" s="26" t="s">
        <v>516</v>
      </c>
      <c r="C212" s="26" t="s">
        <v>35</v>
      </c>
      <c r="D212" s="26" t="s">
        <v>517</v>
      </c>
      <c r="E212" s="26" t="str">
        <f t="shared" si="26"/>
        <v>F04</v>
      </c>
      <c r="F212" s="26" t="str">
        <f t="shared" si="27"/>
        <v>DN</v>
      </c>
      <c r="G212" s="26" t="str">
        <f t="shared" si="28"/>
        <v>02</v>
      </c>
      <c r="H212" s="26" t="str">
        <f t="shared" si="29"/>
        <v>0100</v>
      </c>
      <c r="I212" s="26" t="str">
        <f t="shared" si="30"/>
        <v/>
      </c>
      <c r="J212" s="26" t="str">
        <f t="shared" si="31"/>
        <v/>
      </c>
      <c r="K212" s="26" t="str">
        <f t="shared" si="32"/>
        <v>02</v>
      </c>
      <c r="L212" s="26" t="str">
        <f t="shared" si="33"/>
        <v>F04DN020100</v>
      </c>
      <c r="M212" s="26" t="s">
        <v>838</v>
      </c>
    </row>
    <row r="213" spans="1:13" x14ac:dyDescent="0.25">
      <c r="A213" s="26">
        <v>81</v>
      </c>
      <c r="B213" s="26" t="s">
        <v>518</v>
      </c>
      <c r="C213" s="26" t="s">
        <v>35</v>
      </c>
      <c r="D213" s="26" t="s">
        <v>519</v>
      </c>
      <c r="E213" s="26" t="str">
        <f t="shared" si="26"/>
        <v>F04</v>
      </c>
      <c r="F213" s="26" t="str">
        <f t="shared" si="27"/>
        <v>DN</v>
      </c>
      <c r="G213" s="26" t="str">
        <f t="shared" si="28"/>
        <v>02</v>
      </c>
      <c r="H213" s="26" t="str">
        <f t="shared" si="29"/>
        <v>0150</v>
      </c>
      <c r="I213" s="26" t="str">
        <f t="shared" si="30"/>
        <v/>
      </c>
      <c r="J213" s="26" t="str">
        <f t="shared" si="31"/>
        <v/>
      </c>
      <c r="K213" s="26" t="str">
        <f t="shared" si="32"/>
        <v>02</v>
      </c>
      <c r="L213" s="26" t="str">
        <f t="shared" si="33"/>
        <v>F04DN020150</v>
      </c>
      <c r="M213" s="26" t="s">
        <v>839</v>
      </c>
    </row>
    <row r="214" spans="1:13" x14ac:dyDescent="0.25">
      <c r="A214" s="26">
        <v>81</v>
      </c>
      <c r="B214" s="26" t="s">
        <v>520</v>
      </c>
      <c r="C214" s="26" t="s">
        <v>35</v>
      </c>
      <c r="D214" s="26" t="s">
        <v>521</v>
      </c>
      <c r="E214" s="26" t="str">
        <f t="shared" si="26"/>
        <v>F04</v>
      </c>
      <c r="F214" s="26" t="str">
        <f t="shared" si="27"/>
        <v>DN</v>
      </c>
      <c r="G214" s="26" t="str">
        <f t="shared" si="28"/>
        <v>02</v>
      </c>
      <c r="H214" s="26" t="str">
        <f t="shared" si="29"/>
        <v>0170</v>
      </c>
      <c r="I214" s="26" t="str">
        <f t="shared" si="30"/>
        <v/>
      </c>
      <c r="J214" s="26" t="str">
        <f t="shared" si="31"/>
        <v/>
      </c>
      <c r="K214" s="26" t="str">
        <f t="shared" si="32"/>
        <v>02</v>
      </c>
      <c r="L214" s="26" t="str">
        <f t="shared" si="33"/>
        <v>F04DN020170</v>
      </c>
      <c r="M214" s="26" t="s">
        <v>840</v>
      </c>
    </row>
    <row r="215" spans="1:13" x14ac:dyDescent="0.25">
      <c r="A215" s="26">
        <v>81</v>
      </c>
      <c r="B215" s="26" t="s">
        <v>522</v>
      </c>
      <c r="C215" s="26" t="s">
        <v>35</v>
      </c>
      <c r="D215" s="26" t="s">
        <v>523</v>
      </c>
      <c r="E215" s="26" t="str">
        <f t="shared" si="26"/>
        <v>F04</v>
      </c>
      <c r="F215" s="26" t="str">
        <f t="shared" si="27"/>
        <v>DN</v>
      </c>
      <c r="G215" s="26" t="str">
        <f t="shared" si="28"/>
        <v>02</v>
      </c>
      <c r="H215" s="26" t="str">
        <f t="shared" si="29"/>
        <v>0200</v>
      </c>
      <c r="I215" s="26" t="str">
        <f t="shared" si="30"/>
        <v/>
      </c>
      <c r="J215" s="26" t="str">
        <f t="shared" si="31"/>
        <v/>
      </c>
      <c r="K215" s="26" t="str">
        <f t="shared" si="32"/>
        <v>02</v>
      </c>
      <c r="L215" s="26" t="str">
        <f t="shared" si="33"/>
        <v>F04DN020200</v>
      </c>
      <c r="M215" s="26" t="s">
        <v>841</v>
      </c>
    </row>
    <row r="216" spans="1:13" x14ac:dyDescent="0.25">
      <c r="A216" s="26">
        <v>81</v>
      </c>
      <c r="B216" s="26" t="s">
        <v>524</v>
      </c>
      <c r="C216" s="26" t="s">
        <v>35</v>
      </c>
      <c r="D216" s="26" t="s">
        <v>525</v>
      </c>
      <c r="E216" s="26" t="str">
        <f t="shared" si="26"/>
        <v>F04</v>
      </c>
      <c r="F216" s="26" t="str">
        <f t="shared" si="27"/>
        <v>DN</v>
      </c>
      <c r="G216" s="26" t="str">
        <f t="shared" si="28"/>
        <v>02</v>
      </c>
      <c r="H216" s="26" t="str">
        <f t="shared" si="29"/>
        <v>0250</v>
      </c>
      <c r="I216" s="26" t="str">
        <f t="shared" si="30"/>
        <v/>
      </c>
      <c r="J216" s="26" t="str">
        <f t="shared" si="31"/>
        <v/>
      </c>
      <c r="K216" s="26" t="str">
        <f t="shared" si="32"/>
        <v>02</v>
      </c>
      <c r="L216" s="26" t="str">
        <f t="shared" si="33"/>
        <v>F04DN020250</v>
      </c>
      <c r="M216" s="26" t="s">
        <v>842</v>
      </c>
    </row>
    <row r="217" spans="1:13" x14ac:dyDescent="0.25">
      <c r="A217" s="26">
        <v>81</v>
      </c>
      <c r="B217" s="26" t="s">
        <v>526</v>
      </c>
      <c r="C217" s="26" t="s">
        <v>35</v>
      </c>
      <c r="D217" s="26" t="s">
        <v>527</v>
      </c>
      <c r="E217" s="26" t="str">
        <f t="shared" si="26"/>
        <v>F04</v>
      </c>
      <c r="F217" s="26" t="str">
        <f t="shared" si="27"/>
        <v>DN</v>
      </c>
      <c r="G217" s="26" t="str">
        <f t="shared" si="28"/>
        <v>02</v>
      </c>
      <c r="H217" s="26" t="str">
        <f t="shared" si="29"/>
        <v>0500</v>
      </c>
      <c r="I217" s="26" t="str">
        <f t="shared" si="30"/>
        <v/>
      </c>
      <c r="J217" s="26" t="str">
        <f t="shared" si="31"/>
        <v/>
      </c>
      <c r="K217" s="26" t="str">
        <f t="shared" si="32"/>
        <v>02</v>
      </c>
      <c r="L217" s="26" t="str">
        <f t="shared" si="33"/>
        <v>F04DN020500</v>
      </c>
      <c r="M217" s="26" t="s">
        <v>843</v>
      </c>
    </row>
    <row r="218" spans="1:13" x14ac:dyDescent="0.25">
      <c r="A218" s="26">
        <v>81</v>
      </c>
      <c r="B218" s="26" t="s">
        <v>528</v>
      </c>
      <c r="C218" s="26" t="s">
        <v>35</v>
      </c>
      <c r="D218" s="26" t="s">
        <v>529</v>
      </c>
      <c r="E218" s="26" t="str">
        <f t="shared" si="26"/>
        <v>F04</v>
      </c>
      <c r="F218" s="26" t="str">
        <f t="shared" si="27"/>
        <v>DN</v>
      </c>
      <c r="G218" s="26" t="str">
        <f t="shared" si="28"/>
        <v>02</v>
      </c>
      <c r="H218" s="26" t="str">
        <f t="shared" si="29"/>
        <v>1000</v>
      </c>
      <c r="I218" s="26" t="str">
        <f t="shared" si="30"/>
        <v/>
      </c>
      <c r="J218" s="26" t="str">
        <f t="shared" si="31"/>
        <v/>
      </c>
      <c r="K218" s="26" t="str">
        <f t="shared" si="32"/>
        <v>02</v>
      </c>
      <c r="L218" s="26" t="str">
        <f t="shared" si="33"/>
        <v>F04DN021000</v>
      </c>
      <c r="M218" s="26" t="s">
        <v>844</v>
      </c>
    </row>
    <row r="219" spans="1:13" x14ac:dyDescent="0.25">
      <c r="A219" s="26">
        <v>81</v>
      </c>
      <c r="B219" s="26" t="s">
        <v>530</v>
      </c>
      <c r="C219" s="26" t="s">
        <v>35</v>
      </c>
      <c r="D219" s="26" t="s">
        <v>531</v>
      </c>
      <c r="E219" s="26" t="str">
        <f t="shared" si="26"/>
        <v>F04</v>
      </c>
      <c r="F219" s="26" t="str">
        <f t="shared" si="27"/>
        <v>DN</v>
      </c>
      <c r="G219" s="26" t="str">
        <f t="shared" si="28"/>
        <v>03</v>
      </c>
      <c r="H219" s="26" t="str">
        <f t="shared" si="29"/>
        <v>0150</v>
      </c>
      <c r="I219" s="26" t="str">
        <f t="shared" si="30"/>
        <v/>
      </c>
      <c r="J219" s="26" t="str">
        <f t="shared" si="31"/>
        <v>r</v>
      </c>
      <c r="K219" s="26" t="str">
        <f t="shared" si="32"/>
        <v>01</v>
      </c>
      <c r="L219" s="26" t="str">
        <f t="shared" si="33"/>
        <v>F04DN010150</v>
      </c>
      <c r="M219" s="26" t="s">
        <v>845</v>
      </c>
    </row>
    <row r="220" spans="1:13" x14ac:dyDescent="0.25">
      <c r="A220" s="26">
        <v>81</v>
      </c>
      <c r="B220" s="26" t="s">
        <v>532</v>
      </c>
      <c r="C220" s="26" t="s">
        <v>35</v>
      </c>
      <c r="D220" s="26" t="s">
        <v>533</v>
      </c>
      <c r="E220" s="26" t="str">
        <f t="shared" si="26"/>
        <v>F04</v>
      </c>
      <c r="F220" s="26" t="str">
        <f t="shared" si="27"/>
        <v>DN</v>
      </c>
      <c r="G220" s="26" t="str">
        <f t="shared" si="28"/>
        <v>04</v>
      </c>
      <c r="H220" s="26" t="str">
        <f t="shared" si="29"/>
        <v>1000</v>
      </c>
      <c r="I220" s="26" t="str">
        <f t="shared" si="30"/>
        <v/>
      </c>
      <c r="J220" s="26" t="str">
        <f t="shared" si="31"/>
        <v/>
      </c>
      <c r="K220" s="26" t="str">
        <f t="shared" si="32"/>
        <v>04</v>
      </c>
      <c r="L220" s="26" t="str">
        <f t="shared" si="33"/>
        <v>F04DN041000</v>
      </c>
      <c r="M220" s="26" t="s">
        <v>846</v>
      </c>
    </row>
    <row r="221" spans="1:13" x14ac:dyDescent="0.25">
      <c r="A221" s="26">
        <v>81</v>
      </c>
      <c r="B221" s="26" t="s">
        <v>534</v>
      </c>
      <c r="C221" s="26" t="s">
        <v>35</v>
      </c>
      <c r="D221" s="26" t="s">
        <v>535</v>
      </c>
      <c r="E221" s="26" t="str">
        <f t="shared" si="26"/>
        <v>F04</v>
      </c>
      <c r="F221" s="26" t="str">
        <f t="shared" si="27"/>
        <v>DZ</v>
      </c>
      <c r="G221" s="26" t="str">
        <f t="shared" si="28"/>
        <v>02</v>
      </c>
      <c r="H221" s="26" t="str">
        <f t="shared" si="29"/>
        <v>0250</v>
      </c>
      <c r="I221" s="26" t="str">
        <f t="shared" si="30"/>
        <v>x</v>
      </c>
      <c r="J221" s="26" t="str">
        <f t="shared" si="31"/>
        <v/>
      </c>
      <c r="K221" s="26" t="str">
        <f t="shared" si="32"/>
        <v>02</v>
      </c>
      <c r="L221" s="26" t="str">
        <f t="shared" si="33"/>
        <v>DeleteRow</v>
      </c>
      <c r="M221" s="26" t="s">
        <v>847</v>
      </c>
    </row>
    <row r="222" spans="1:13" x14ac:dyDescent="0.25">
      <c r="A222" s="26">
        <v>81</v>
      </c>
      <c r="B222" s="26" t="s">
        <v>536</v>
      </c>
      <c r="C222" s="26" t="s">
        <v>35</v>
      </c>
      <c r="D222" s="26" t="s">
        <v>537</v>
      </c>
      <c r="E222" s="26" t="str">
        <f t="shared" si="26"/>
        <v>F04</v>
      </c>
      <c r="F222" s="26" t="str">
        <f t="shared" si="27"/>
        <v>DZ</v>
      </c>
      <c r="G222" s="26" t="str">
        <f t="shared" si="28"/>
        <v>02</v>
      </c>
      <c r="H222" s="26" t="str">
        <f t="shared" si="29"/>
        <v>1000</v>
      </c>
      <c r="I222" s="26" t="str">
        <f t="shared" si="30"/>
        <v>x</v>
      </c>
      <c r="J222" s="26" t="str">
        <f t="shared" si="31"/>
        <v/>
      </c>
      <c r="K222" s="26" t="str">
        <f t="shared" si="32"/>
        <v>02</v>
      </c>
      <c r="L222" s="26" t="str">
        <f t="shared" si="33"/>
        <v>DeleteRow</v>
      </c>
      <c r="M222" s="26" t="s">
        <v>848</v>
      </c>
    </row>
    <row r="223" spans="1:13" x14ac:dyDescent="0.25">
      <c r="A223" s="26">
        <v>81</v>
      </c>
      <c r="B223" s="26" t="s">
        <v>538</v>
      </c>
      <c r="C223" s="26" t="s">
        <v>35</v>
      </c>
      <c r="D223" s="26" t="s">
        <v>539</v>
      </c>
      <c r="E223" s="26" t="str">
        <f t="shared" si="26"/>
        <v>F04</v>
      </c>
      <c r="F223" s="26" t="str">
        <f t="shared" si="27"/>
        <v>DZ</v>
      </c>
      <c r="G223" s="26" t="str">
        <f t="shared" si="28"/>
        <v>03</v>
      </c>
      <c r="H223" s="26" t="str">
        <f t="shared" si="29"/>
        <v>0150</v>
      </c>
      <c r="I223" s="26" t="str">
        <f t="shared" si="30"/>
        <v>x</v>
      </c>
      <c r="J223" s="26" t="str">
        <f t="shared" si="31"/>
        <v>r</v>
      </c>
      <c r="K223" s="26" t="str">
        <f t="shared" si="32"/>
        <v>01</v>
      </c>
      <c r="L223" s="26" t="str">
        <f t="shared" si="33"/>
        <v>DeleteRow</v>
      </c>
      <c r="M223" s="26" t="s">
        <v>849</v>
      </c>
    </row>
    <row r="224" spans="1:13" x14ac:dyDescent="0.25">
      <c r="A224" s="26">
        <v>81</v>
      </c>
      <c r="B224" s="26" t="s">
        <v>540</v>
      </c>
      <c r="C224" s="26" t="s">
        <v>35</v>
      </c>
      <c r="D224" s="26" t="s">
        <v>541</v>
      </c>
      <c r="E224" s="26" t="str">
        <f t="shared" si="26"/>
        <v>F04</v>
      </c>
      <c r="F224" s="26" t="str">
        <f t="shared" si="27"/>
        <v>I0</v>
      </c>
      <c r="G224" s="26" t="str">
        <f t="shared" si="28"/>
        <v>02</v>
      </c>
      <c r="H224" s="26" t="str">
        <f t="shared" si="29"/>
        <v>1000</v>
      </c>
      <c r="I224" s="26" t="str">
        <f t="shared" si="30"/>
        <v/>
      </c>
      <c r="J224" s="26" t="str">
        <f t="shared" si="31"/>
        <v/>
      </c>
      <c r="K224" s="26" t="str">
        <f t="shared" si="32"/>
        <v>02</v>
      </c>
      <c r="L224" s="26" t="str">
        <f t="shared" si="33"/>
        <v>F04I0021000</v>
      </c>
      <c r="M224" s="26" t="s">
        <v>850</v>
      </c>
    </row>
    <row r="225" spans="1:13" x14ac:dyDescent="0.25">
      <c r="A225" s="26">
        <v>81</v>
      </c>
      <c r="B225" s="26" t="s">
        <v>542</v>
      </c>
      <c r="C225" s="26" t="s">
        <v>35</v>
      </c>
      <c r="D225" s="26" t="s">
        <v>543</v>
      </c>
      <c r="E225" s="26" t="str">
        <f t="shared" si="26"/>
        <v>F04</v>
      </c>
      <c r="F225" s="26" t="str">
        <f t="shared" si="27"/>
        <v>LT</v>
      </c>
      <c r="G225" s="26" t="str">
        <f t="shared" si="28"/>
        <v>02</v>
      </c>
      <c r="H225" s="26" t="str">
        <f t="shared" si="29"/>
        <v>0250</v>
      </c>
      <c r="I225" s="26" t="str">
        <f t="shared" si="30"/>
        <v/>
      </c>
      <c r="J225" s="26" t="str">
        <f t="shared" si="31"/>
        <v/>
      </c>
      <c r="K225" s="26" t="str">
        <f t="shared" si="32"/>
        <v>02</v>
      </c>
      <c r="L225" s="26" t="str">
        <f t="shared" si="33"/>
        <v>F04LT020250</v>
      </c>
      <c r="M225" s="26" t="s">
        <v>851</v>
      </c>
    </row>
    <row r="226" spans="1:13" x14ac:dyDescent="0.25">
      <c r="A226" s="26">
        <v>81</v>
      </c>
      <c r="B226" s="26" t="s">
        <v>544</v>
      </c>
      <c r="C226" s="26" t="s">
        <v>35</v>
      </c>
      <c r="D226" s="26" t="s">
        <v>545</v>
      </c>
      <c r="E226" s="26" t="str">
        <f t="shared" si="26"/>
        <v>F04</v>
      </c>
      <c r="F226" s="26" t="str">
        <f t="shared" si="27"/>
        <v>LT</v>
      </c>
      <c r="G226" s="26" t="str">
        <f t="shared" si="28"/>
        <v>02</v>
      </c>
      <c r="H226" s="26" t="str">
        <f t="shared" si="29"/>
        <v>1000</v>
      </c>
      <c r="I226" s="26" t="str">
        <f t="shared" si="30"/>
        <v/>
      </c>
      <c r="J226" s="26" t="str">
        <f t="shared" si="31"/>
        <v/>
      </c>
      <c r="K226" s="26" t="str">
        <f t="shared" si="32"/>
        <v>02</v>
      </c>
      <c r="L226" s="26" t="str">
        <f t="shared" si="33"/>
        <v>F04LT021000</v>
      </c>
      <c r="M226" s="26" t="s">
        <v>852</v>
      </c>
    </row>
    <row r="227" spans="1:13" x14ac:dyDescent="0.25">
      <c r="A227" s="26">
        <v>81</v>
      </c>
      <c r="B227" s="26" t="s">
        <v>546</v>
      </c>
      <c r="C227" s="26" t="s">
        <v>35</v>
      </c>
      <c r="D227" s="26" t="s">
        <v>547</v>
      </c>
      <c r="E227" s="26" t="str">
        <f t="shared" si="26"/>
        <v>F04</v>
      </c>
      <c r="F227" s="26" t="str">
        <f t="shared" si="27"/>
        <v>LT</v>
      </c>
      <c r="G227" s="26" t="str">
        <f t="shared" si="28"/>
        <v>03</v>
      </c>
      <c r="H227" s="26" t="str">
        <f t="shared" si="29"/>
        <v>0300</v>
      </c>
      <c r="I227" s="26" t="str">
        <f t="shared" si="30"/>
        <v/>
      </c>
      <c r="J227" s="26" t="str">
        <f t="shared" si="31"/>
        <v>r</v>
      </c>
      <c r="K227" s="26" t="str">
        <f t="shared" si="32"/>
        <v>01</v>
      </c>
      <c r="L227" s="26" t="str">
        <f t="shared" si="33"/>
        <v>F04LT010300</v>
      </c>
      <c r="M227" s="26" t="s">
        <v>853</v>
      </c>
    </row>
    <row r="228" spans="1:13" x14ac:dyDescent="0.25">
      <c r="A228" s="26">
        <v>81</v>
      </c>
      <c r="B228" s="26" t="s">
        <v>548</v>
      </c>
      <c r="C228" s="26" t="s">
        <v>35</v>
      </c>
      <c r="D228" s="26" t="s">
        <v>549</v>
      </c>
      <c r="E228" s="26" t="str">
        <f t="shared" si="26"/>
        <v>F04</v>
      </c>
      <c r="F228" s="26" t="str">
        <f t="shared" si="27"/>
        <v>T0</v>
      </c>
      <c r="G228" s="26" t="str">
        <f t="shared" si="28"/>
        <v>02</v>
      </c>
      <c r="H228" s="26" t="str">
        <f t="shared" si="29"/>
        <v>0100</v>
      </c>
      <c r="I228" s="26" t="str">
        <f t="shared" si="30"/>
        <v/>
      </c>
      <c r="J228" s="26" t="str">
        <f t="shared" si="31"/>
        <v/>
      </c>
      <c r="K228" s="26" t="str">
        <f t="shared" si="32"/>
        <v>02</v>
      </c>
      <c r="L228" s="26" t="str">
        <f t="shared" si="33"/>
        <v>F04T0020100</v>
      </c>
      <c r="M228" s="26" t="s">
        <v>854</v>
      </c>
    </row>
    <row r="229" spans="1:13" x14ac:dyDescent="0.25">
      <c r="A229" s="26">
        <v>81</v>
      </c>
      <c r="B229" s="26" t="s">
        <v>550</v>
      </c>
      <c r="C229" s="26" t="s">
        <v>35</v>
      </c>
      <c r="D229" s="26" t="s">
        <v>551</v>
      </c>
      <c r="E229" s="26" t="str">
        <f t="shared" si="26"/>
        <v>F04</v>
      </c>
      <c r="F229" s="26" t="str">
        <f t="shared" si="27"/>
        <v>T0</v>
      </c>
      <c r="G229" s="26" t="str">
        <f t="shared" si="28"/>
        <v>02</v>
      </c>
      <c r="H229" s="26" t="str">
        <f t="shared" si="29"/>
        <v>0150</v>
      </c>
      <c r="I229" s="26" t="str">
        <f t="shared" si="30"/>
        <v/>
      </c>
      <c r="J229" s="26" t="str">
        <f t="shared" si="31"/>
        <v/>
      </c>
      <c r="K229" s="26" t="str">
        <f t="shared" si="32"/>
        <v>02</v>
      </c>
      <c r="L229" s="26" t="str">
        <f t="shared" si="33"/>
        <v>F04T0020150</v>
      </c>
      <c r="M229" s="26" t="s">
        <v>855</v>
      </c>
    </row>
    <row r="230" spans="1:13" x14ac:dyDescent="0.25">
      <c r="A230" s="26">
        <v>81</v>
      </c>
      <c r="B230" s="26" t="s">
        <v>552</v>
      </c>
      <c r="C230" s="26" t="s">
        <v>35</v>
      </c>
      <c r="D230" s="26" t="s">
        <v>553</v>
      </c>
      <c r="E230" s="26" t="str">
        <f t="shared" si="26"/>
        <v>F04</v>
      </c>
      <c r="F230" s="26" t="str">
        <f t="shared" si="27"/>
        <v>T0</v>
      </c>
      <c r="G230" s="26" t="str">
        <f t="shared" si="28"/>
        <v>02</v>
      </c>
      <c r="H230" s="26" t="str">
        <f t="shared" si="29"/>
        <v>0170</v>
      </c>
      <c r="I230" s="26" t="str">
        <f t="shared" si="30"/>
        <v/>
      </c>
      <c r="J230" s="26" t="str">
        <f t="shared" si="31"/>
        <v/>
      </c>
      <c r="K230" s="26" t="str">
        <f t="shared" si="32"/>
        <v>02</v>
      </c>
      <c r="L230" s="26" t="str">
        <f t="shared" si="33"/>
        <v>F04T0020170</v>
      </c>
      <c r="M230" s="26" t="s">
        <v>856</v>
      </c>
    </row>
    <row r="231" spans="1:13" x14ac:dyDescent="0.25">
      <c r="A231" s="26">
        <v>81</v>
      </c>
      <c r="B231" s="26" t="s">
        <v>554</v>
      </c>
      <c r="C231" s="26" t="s">
        <v>35</v>
      </c>
      <c r="D231" s="26" t="s">
        <v>555</v>
      </c>
      <c r="E231" s="26" t="str">
        <f t="shared" si="26"/>
        <v>F04</v>
      </c>
      <c r="F231" s="26" t="str">
        <f t="shared" si="27"/>
        <v>T0</v>
      </c>
      <c r="G231" s="26" t="str">
        <f t="shared" si="28"/>
        <v>02</v>
      </c>
      <c r="H231" s="26" t="str">
        <f t="shared" si="29"/>
        <v>0200</v>
      </c>
      <c r="I231" s="26" t="str">
        <f t="shared" si="30"/>
        <v/>
      </c>
      <c r="J231" s="26" t="str">
        <f t="shared" si="31"/>
        <v/>
      </c>
      <c r="K231" s="26" t="str">
        <f t="shared" si="32"/>
        <v>02</v>
      </c>
      <c r="L231" s="26" t="str">
        <f t="shared" si="33"/>
        <v>F04T0020200</v>
      </c>
      <c r="M231" s="26" t="s">
        <v>857</v>
      </c>
    </row>
    <row r="232" spans="1:13" x14ac:dyDescent="0.25">
      <c r="A232" s="26">
        <v>81</v>
      </c>
      <c r="B232" s="26" t="s">
        <v>556</v>
      </c>
      <c r="C232" s="26" t="s">
        <v>35</v>
      </c>
      <c r="D232" s="26" t="s">
        <v>557</v>
      </c>
      <c r="E232" s="26" t="str">
        <f t="shared" si="26"/>
        <v>F04</v>
      </c>
      <c r="F232" s="26" t="str">
        <f t="shared" si="27"/>
        <v>T0</v>
      </c>
      <c r="G232" s="26" t="str">
        <f t="shared" si="28"/>
        <v>02</v>
      </c>
      <c r="H232" s="26" t="str">
        <f t="shared" si="29"/>
        <v>0250</v>
      </c>
      <c r="I232" s="26" t="str">
        <f t="shared" si="30"/>
        <v/>
      </c>
      <c r="J232" s="26" t="str">
        <f t="shared" si="31"/>
        <v/>
      </c>
      <c r="K232" s="26" t="str">
        <f t="shared" si="32"/>
        <v>02</v>
      </c>
      <c r="L232" s="26" t="str">
        <f t="shared" si="33"/>
        <v>F04T0020250</v>
      </c>
      <c r="M232" s="26" t="s">
        <v>858</v>
      </c>
    </row>
    <row r="233" spans="1:13" x14ac:dyDescent="0.25">
      <c r="A233" s="26">
        <v>81</v>
      </c>
      <c r="B233" s="26" t="s">
        <v>558</v>
      </c>
      <c r="C233" s="26" t="s">
        <v>35</v>
      </c>
      <c r="D233" s="26" t="s">
        <v>559</v>
      </c>
      <c r="E233" s="26" t="str">
        <f t="shared" si="26"/>
        <v>F04</v>
      </c>
      <c r="F233" s="26" t="str">
        <f t="shared" si="27"/>
        <v>T0</v>
      </c>
      <c r="G233" s="26" t="str">
        <f t="shared" si="28"/>
        <v>02</v>
      </c>
      <c r="H233" s="26" t="str">
        <f t="shared" si="29"/>
        <v>0400</v>
      </c>
      <c r="I233" s="26" t="str">
        <f t="shared" si="30"/>
        <v/>
      </c>
      <c r="J233" s="26" t="str">
        <f t="shared" si="31"/>
        <v/>
      </c>
      <c r="K233" s="26" t="str">
        <f t="shared" si="32"/>
        <v>02</v>
      </c>
      <c r="L233" s="26" t="str">
        <f t="shared" si="33"/>
        <v>F04T0020400</v>
      </c>
      <c r="M233" s="26" t="s">
        <v>859</v>
      </c>
    </row>
    <row r="234" spans="1:13" x14ac:dyDescent="0.25">
      <c r="A234" s="26">
        <v>81</v>
      </c>
      <c r="B234" s="26" t="s">
        <v>560</v>
      </c>
      <c r="C234" s="26" t="s">
        <v>35</v>
      </c>
      <c r="D234" s="26" t="s">
        <v>561</v>
      </c>
      <c r="E234" s="26" t="str">
        <f t="shared" si="26"/>
        <v>F04</v>
      </c>
      <c r="F234" s="26" t="str">
        <f t="shared" si="27"/>
        <v>T0</v>
      </c>
      <c r="G234" s="26" t="str">
        <f t="shared" si="28"/>
        <v>02</v>
      </c>
      <c r="H234" s="26" t="str">
        <f t="shared" si="29"/>
        <v>0500</v>
      </c>
      <c r="I234" s="26" t="str">
        <f t="shared" si="30"/>
        <v/>
      </c>
      <c r="J234" s="26" t="str">
        <f t="shared" si="31"/>
        <v/>
      </c>
      <c r="K234" s="26" t="str">
        <f t="shared" si="32"/>
        <v>02</v>
      </c>
      <c r="L234" s="26" t="str">
        <f t="shared" si="33"/>
        <v>F04T0020500</v>
      </c>
    </row>
    <row r="235" spans="1:13" x14ac:dyDescent="0.25">
      <c r="A235" s="26">
        <v>81</v>
      </c>
      <c r="B235" s="26" t="s">
        <v>562</v>
      </c>
      <c r="C235" s="26" t="s">
        <v>35</v>
      </c>
      <c r="D235" s="26" t="s">
        <v>563</v>
      </c>
      <c r="E235" s="26" t="str">
        <f t="shared" si="26"/>
        <v>F04</v>
      </c>
      <c r="F235" s="26" t="str">
        <f t="shared" si="27"/>
        <v>T0</v>
      </c>
      <c r="G235" s="26" t="str">
        <f t="shared" si="28"/>
        <v>02</v>
      </c>
      <c r="H235" s="26" t="str">
        <f t="shared" si="29"/>
        <v>1000</v>
      </c>
      <c r="I235" s="26" t="str">
        <f t="shared" si="30"/>
        <v/>
      </c>
      <c r="J235" s="26" t="str">
        <f t="shared" si="31"/>
        <v/>
      </c>
      <c r="K235" s="26" t="str">
        <f t="shared" si="32"/>
        <v>02</v>
      </c>
      <c r="L235" s="26" t="str">
        <f t="shared" si="33"/>
        <v>F04T0021000</v>
      </c>
    </row>
    <row r="236" spans="1:13" x14ac:dyDescent="0.25">
      <c r="A236" s="26">
        <v>81</v>
      </c>
      <c r="B236" s="26" t="s">
        <v>564</v>
      </c>
      <c r="C236" s="26" t="s">
        <v>35</v>
      </c>
      <c r="D236" s="26" t="s">
        <v>565</v>
      </c>
      <c r="E236" s="26" t="str">
        <f t="shared" si="26"/>
        <v>F04</v>
      </c>
      <c r="F236" s="26" t="str">
        <f t="shared" si="27"/>
        <v>T0</v>
      </c>
      <c r="G236" s="26" t="str">
        <f t="shared" si="28"/>
        <v>03</v>
      </c>
      <c r="H236" s="26" t="str">
        <f t="shared" si="29"/>
        <v>0050</v>
      </c>
      <c r="I236" s="26" t="str">
        <f t="shared" si="30"/>
        <v/>
      </c>
      <c r="J236" s="26" t="str">
        <f t="shared" si="31"/>
        <v>r</v>
      </c>
      <c r="K236" s="26" t="str">
        <f t="shared" si="32"/>
        <v>01</v>
      </c>
      <c r="L236" s="26" t="str">
        <f t="shared" si="33"/>
        <v>F04T0010050</v>
      </c>
    </row>
    <row r="237" spans="1:13" x14ac:dyDescent="0.25">
      <c r="A237" s="26">
        <v>81</v>
      </c>
      <c r="B237" s="26" t="s">
        <v>569</v>
      </c>
      <c r="C237" s="26" t="s">
        <v>35</v>
      </c>
      <c r="D237" s="26" t="s">
        <v>570</v>
      </c>
      <c r="E237" s="26" t="str">
        <f t="shared" si="26"/>
        <v>F06</v>
      </c>
      <c r="F237" s="26" t="str">
        <f t="shared" si="27"/>
        <v>DP</v>
      </c>
      <c r="G237" s="26" t="str">
        <f t="shared" si="28"/>
        <v>02</v>
      </c>
      <c r="H237" s="26" t="str">
        <f t="shared" si="29"/>
        <v>2000</v>
      </c>
      <c r="I237" s="26" t="str">
        <f t="shared" si="30"/>
        <v/>
      </c>
      <c r="J237" s="26" t="str">
        <f t="shared" si="31"/>
        <v/>
      </c>
      <c r="K237" s="26" t="str">
        <f t="shared" si="32"/>
        <v>02</v>
      </c>
      <c r="L237" s="26" t="str">
        <f t="shared" si="33"/>
        <v>F06DP022000</v>
      </c>
    </row>
    <row r="238" spans="1:13" x14ac:dyDescent="0.25">
      <c r="A238" s="26">
        <v>81</v>
      </c>
      <c r="B238" s="26" t="s">
        <v>571</v>
      </c>
      <c r="C238" s="26" t="s">
        <v>35</v>
      </c>
      <c r="D238" s="26" t="s">
        <v>572</v>
      </c>
      <c r="E238" s="26" t="str">
        <f t="shared" si="26"/>
        <v>F06</v>
      </c>
      <c r="F238" s="26" t="str">
        <f t="shared" si="27"/>
        <v>DP</v>
      </c>
      <c r="G238" s="26" t="str">
        <f t="shared" si="28"/>
        <v>02</v>
      </c>
      <c r="H238" s="26" t="str">
        <f t="shared" si="29"/>
        <v>2500</v>
      </c>
      <c r="I238" s="26" t="str">
        <f t="shared" si="30"/>
        <v/>
      </c>
      <c r="J238" s="26" t="str">
        <f t="shared" si="31"/>
        <v/>
      </c>
      <c r="K238" s="26" t="str">
        <f t="shared" si="32"/>
        <v>02</v>
      </c>
      <c r="L238" s="26" t="str">
        <f t="shared" si="33"/>
        <v>F06DP022500</v>
      </c>
    </row>
    <row r="239" spans="1:13" x14ac:dyDescent="0.25">
      <c r="A239" s="26">
        <v>81</v>
      </c>
      <c r="B239" s="26" t="s">
        <v>573</v>
      </c>
      <c r="C239" s="26" t="s">
        <v>35</v>
      </c>
      <c r="D239" s="26" t="s">
        <v>574</v>
      </c>
      <c r="E239" s="26" t="str">
        <f t="shared" si="26"/>
        <v>F06</v>
      </c>
      <c r="F239" s="26" t="str">
        <f t="shared" si="27"/>
        <v>LT</v>
      </c>
      <c r="G239" s="26" t="str">
        <f t="shared" si="28"/>
        <v>02</v>
      </c>
      <c r="H239" s="26" t="str">
        <f t="shared" si="29"/>
        <v>2500</v>
      </c>
      <c r="I239" s="26" t="str">
        <f t="shared" si="30"/>
        <v/>
      </c>
      <c r="J239" s="26" t="str">
        <f t="shared" si="31"/>
        <v/>
      </c>
      <c r="K239" s="26" t="str">
        <f t="shared" si="32"/>
        <v>02</v>
      </c>
      <c r="L239" s="26" t="str">
        <f t="shared" si="33"/>
        <v>F06LT022500</v>
      </c>
    </row>
    <row r="240" spans="1:13" x14ac:dyDescent="0.25">
      <c r="A240" s="26">
        <v>81</v>
      </c>
      <c r="B240" s="26" t="s">
        <v>575</v>
      </c>
      <c r="C240" s="26" t="s">
        <v>35</v>
      </c>
      <c r="D240" s="26" t="s">
        <v>576</v>
      </c>
      <c r="E240" s="26" t="str">
        <f t="shared" si="26"/>
        <v>F06</v>
      </c>
      <c r="F240" s="26" t="str">
        <f t="shared" si="27"/>
        <v>T0</v>
      </c>
      <c r="G240" s="26" t="str">
        <f t="shared" si="28"/>
        <v>02</v>
      </c>
      <c r="H240" s="26" t="str">
        <f t="shared" si="29"/>
        <v>0500</v>
      </c>
      <c r="I240" s="26" t="str">
        <f t="shared" si="30"/>
        <v/>
      </c>
      <c r="J240" s="26" t="str">
        <f t="shared" si="31"/>
        <v/>
      </c>
      <c r="K240" s="26" t="str">
        <f t="shared" si="32"/>
        <v>02</v>
      </c>
      <c r="L240" s="26" t="str">
        <f t="shared" si="33"/>
        <v>F06T0020500</v>
      </c>
    </row>
    <row r="241" spans="1:12" x14ac:dyDescent="0.25">
      <c r="A241" s="26">
        <v>81</v>
      </c>
      <c r="B241" s="26" t="s">
        <v>577</v>
      </c>
      <c r="C241" s="26" t="s">
        <v>35</v>
      </c>
      <c r="D241" s="26" t="s">
        <v>578</v>
      </c>
      <c r="E241" s="26" t="str">
        <f t="shared" si="26"/>
        <v>F06</v>
      </c>
      <c r="F241" s="26" t="str">
        <f t="shared" si="27"/>
        <v>T0</v>
      </c>
      <c r="G241" s="26" t="str">
        <f t="shared" si="28"/>
        <v>02</v>
      </c>
      <c r="H241" s="26" t="str">
        <f t="shared" si="29"/>
        <v>2500</v>
      </c>
      <c r="I241" s="26" t="str">
        <f t="shared" si="30"/>
        <v/>
      </c>
      <c r="J241" s="26" t="str">
        <f t="shared" si="31"/>
        <v/>
      </c>
      <c r="K241" s="26" t="str">
        <f t="shared" si="32"/>
        <v>02</v>
      </c>
      <c r="L241" s="26" t="str">
        <f t="shared" si="33"/>
        <v>F06T0022500</v>
      </c>
    </row>
    <row r="242" spans="1:12" x14ac:dyDescent="0.25">
      <c r="A242" s="26">
        <v>81</v>
      </c>
      <c r="B242" s="26" t="s">
        <v>581</v>
      </c>
      <c r="C242" s="26" t="s">
        <v>35</v>
      </c>
      <c r="D242" s="26" t="s">
        <v>582</v>
      </c>
      <c r="E242" s="26" t="str">
        <f t="shared" si="26"/>
        <v>F07</v>
      </c>
      <c r="F242" s="26" t="str">
        <f t="shared" si="27"/>
        <v>DP</v>
      </c>
      <c r="G242" s="26" t="str">
        <f t="shared" si="28"/>
        <v>02</v>
      </c>
      <c r="H242" s="26" t="str">
        <f t="shared" si="29"/>
        <v>2000</v>
      </c>
      <c r="I242" s="26" t="str">
        <f t="shared" si="30"/>
        <v/>
      </c>
      <c r="J242" s="26" t="str">
        <f t="shared" si="31"/>
        <v/>
      </c>
      <c r="K242" s="26" t="str">
        <f t="shared" si="32"/>
        <v>02</v>
      </c>
      <c r="L242" s="26" t="str">
        <f t="shared" si="33"/>
        <v>F07DP022000</v>
      </c>
    </row>
    <row r="243" spans="1:12" x14ac:dyDescent="0.25">
      <c r="A243" s="26">
        <v>81</v>
      </c>
      <c r="B243" s="26" t="s">
        <v>583</v>
      </c>
      <c r="C243" s="26" t="s">
        <v>35</v>
      </c>
      <c r="D243" s="26" t="s">
        <v>584</v>
      </c>
      <c r="E243" s="26" t="str">
        <f t="shared" si="26"/>
        <v>F07</v>
      </c>
      <c r="F243" s="26" t="str">
        <f t="shared" si="27"/>
        <v>DP</v>
      </c>
      <c r="G243" s="26" t="str">
        <f t="shared" si="28"/>
        <v>02</v>
      </c>
      <c r="H243" s="26" t="str">
        <f t="shared" si="29"/>
        <v>2500</v>
      </c>
      <c r="I243" s="26" t="str">
        <f t="shared" si="30"/>
        <v/>
      </c>
      <c r="J243" s="26" t="str">
        <f t="shared" si="31"/>
        <v/>
      </c>
      <c r="K243" s="26" t="str">
        <f t="shared" si="32"/>
        <v>02</v>
      </c>
      <c r="L243" s="26" t="str">
        <f t="shared" si="33"/>
        <v>F07DP022500</v>
      </c>
    </row>
    <row r="244" spans="1:12" x14ac:dyDescent="0.25">
      <c r="A244" s="26">
        <v>81</v>
      </c>
      <c r="B244" s="26" t="s">
        <v>585</v>
      </c>
      <c r="C244" s="26" t="s">
        <v>35</v>
      </c>
      <c r="D244" s="26" t="s">
        <v>586</v>
      </c>
      <c r="E244" s="26" t="str">
        <f t="shared" si="26"/>
        <v>F07</v>
      </c>
      <c r="F244" s="26" t="str">
        <f t="shared" si="27"/>
        <v>LT</v>
      </c>
      <c r="G244" s="26" t="str">
        <f t="shared" si="28"/>
        <v>02</v>
      </c>
      <c r="H244" s="26" t="str">
        <f t="shared" si="29"/>
        <v>2500</v>
      </c>
      <c r="I244" s="26" t="str">
        <f t="shared" si="30"/>
        <v/>
      </c>
      <c r="J244" s="26" t="str">
        <f t="shared" si="31"/>
        <v/>
      </c>
      <c r="K244" s="26" t="str">
        <f t="shared" si="32"/>
        <v>02</v>
      </c>
      <c r="L244" s="26" t="str">
        <f t="shared" si="33"/>
        <v>F07LT022500</v>
      </c>
    </row>
    <row r="245" spans="1:12" x14ac:dyDescent="0.25">
      <c r="A245" s="26">
        <v>81</v>
      </c>
      <c r="B245" s="26" t="s">
        <v>587</v>
      </c>
      <c r="C245" s="26" t="s">
        <v>35</v>
      </c>
      <c r="D245" s="26" t="s">
        <v>588</v>
      </c>
      <c r="E245" s="26" t="str">
        <f t="shared" si="26"/>
        <v>F07</v>
      </c>
      <c r="F245" s="26" t="str">
        <f t="shared" si="27"/>
        <v>T0</v>
      </c>
      <c r="G245" s="26" t="str">
        <f t="shared" si="28"/>
        <v>02</v>
      </c>
      <c r="H245" s="26" t="str">
        <f t="shared" si="29"/>
        <v>0500</v>
      </c>
      <c r="I245" s="26" t="str">
        <f t="shared" si="30"/>
        <v/>
      </c>
      <c r="J245" s="26" t="str">
        <f t="shared" si="31"/>
        <v/>
      </c>
      <c r="K245" s="26" t="str">
        <f t="shared" si="32"/>
        <v>02</v>
      </c>
      <c r="L245" s="26" t="str">
        <f t="shared" si="33"/>
        <v>F07T0020500</v>
      </c>
    </row>
    <row r="246" spans="1:12" x14ac:dyDescent="0.25">
      <c r="A246" s="26">
        <v>81</v>
      </c>
      <c r="B246" s="26" t="s">
        <v>589</v>
      </c>
      <c r="C246" s="26" t="s">
        <v>35</v>
      </c>
      <c r="D246" s="26" t="s">
        <v>590</v>
      </c>
      <c r="E246" s="26" t="str">
        <f t="shared" si="26"/>
        <v>F07</v>
      </c>
      <c r="F246" s="26" t="str">
        <f t="shared" si="27"/>
        <v>T0</v>
      </c>
      <c r="G246" s="26" t="str">
        <f t="shared" si="28"/>
        <v>02</v>
      </c>
      <c r="H246" s="26" t="str">
        <f t="shared" si="29"/>
        <v>2500</v>
      </c>
      <c r="I246" s="26" t="str">
        <f t="shared" si="30"/>
        <v/>
      </c>
      <c r="J246" s="26" t="str">
        <f t="shared" si="31"/>
        <v/>
      </c>
      <c r="K246" s="26" t="str">
        <f t="shared" si="32"/>
        <v>02</v>
      </c>
      <c r="L246" s="26" t="str">
        <f t="shared" si="33"/>
        <v>F07T0022500</v>
      </c>
    </row>
    <row r="247" spans="1:12" x14ac:dyDescent="0.25">
      <c r="A247" s="26">
        <v>81</v>
      </c>
      <c r="B247" s="26" t="s">
        <v>593</v>
      </c>
      <c r="C247" s="26" t="s">
        <v>35</v>
      </c>
      <c r="D247" s="26" t="s">
        <v>594</v>
      </c>
      <c r="E247" s="26" t="str">
        <f t="shared" si="26"/>
        <v>F08</v>
      </c>
      <c r="F247" s="26" t="str">
        <f t="shared" si="27"/>
        <v>DN</v>
      </c>
      <c r="G247" s="26" t="str">
        <f t="shared" si="28"/>
        <v>02</v>
      </c>
      <c r="H247" s="26" t="str">
        <f t="shared" si="29"/>
        <v>0100</v>
      </c>
      <c r="I247" s="26" t="str">
        <f t="shared" si="30"/>
        <v/>
      </c>
      <c r="J247" s="26" t="str">
        <f t="shared" si="31"/>
        <v/>
      </c>
      <c r="K247" s="26" t="str">
        <f t="shared" si="32"/>
        <v>02</v>
      </c>
      <c r="L247" s="26" t="str">
        <f t="shared" si="33"/>
        <v>F08DN020100</v>
      </c>
    </row>
    <row r="248" spans="1:12" x14ac:dyDescent="0.25">
      <c r="A248" s="26">
        <v>81</v>
      </c>
      <c r="B248" s="26" t="s">
        <v>595</v>
      </c>
      <c r="C248" s="26" t="s">
        <v>35</v>
      </c>
      <c r="D248" s="26" t="s">
        <v>596</v>
      </c>
      <c r="E248" s="26" t="str">
        <f t="shared" si="26"/>
        <v>F08</v>
      </c>
      <c r="F248" s="26" t="str">
        <f t="shared" si="27"/>
        <v>DN</v>
      </c>
      <c r="G248" s="26" t="str">
        <f t="shared" si="28"/>
        <v>02</v>
      </c>
      <c r="H248" s="26" t="str">
        <f t="shared" si="29"/>
        <v>0250</v>
      </c>
      <c r="I248" s="26" t="str">
        <f t="shared" si="30"/>
        <v/>
      </c>
      <c r="J248" s="26" t="str">
        <f t="shared" si="31"/>
        <v/>
      </c>
      <c r="K248" s="26" t="str">
        <f t="shared" si="32"/>
        <v>02</v>
      </c>
      <c r="L248" s="26" t="str">
        <f t="shared" si="33"/>
        <v>F08DN020250</v>
      </c>
    </row>
    <row r="249" spans="1:12" x14ac:dyDescent="0.25">
      <c r="A249" s="26">
        <v>81</v>
      </c>
      <c r="B249" s="26" t="s">
        <v>597</v>
      </c>
      <c r="C249" s="26" t="s">
        <v>35</v>
      </c>
      <c r="D249" s="26" t="s">
        <v>598</v>
      </c>
      <c r="E249" s="26" t="str">
        <f t="shared" si="26"/>
        <v>F08</v>
      </c>
      <c r="F249" s="26" t="str">
        <f t="shared" si="27"/>
        <v>DN</v>
      </c>
      <c r="G249" s="26" t="str">
        <f t="shared" si="28"/>
        <v>02</v>
      </c>
      <c r="H249" s="26" t="str">
        <f t="shared" si="29"/>
        <v>0500</v>
      </c>
      <c r="I249" s="26" t="str">
        <f t="shared" si="30"/>
        <v/>
      </c>
      <c r="J249" s="26" t="str">
        <f t="shared" si="31"/>
        <v/>
      </c>
      <c r="K249" s="26" t="str">
        <f t="shared" si="32"/>
        <v>02</v>
      </c>
      <c r="L249" s="26" t="str">
        <f t="shared" si="33"/>
        <v>F08DN020500</v>
      </c>
    </row>
    <row r="250" spans="1:12" x14ac:dyDescent="0.25">
      <c r="A250" s="26">
        <v>81</v>
      </c>
      <c r="B250" s="26" t="s">
        <v>599</v>
      </c>
      <c r="C250" s="26" t="s">
        <v>35</v>
      </c>
      <c r="D250" s="26" t="s">
        <v>600</v>
      </c>
      <c r="E250" s="26" t="str">
        <f t="shared" si="26"/>
        <v>F08</v>
      </c>
      <c r="F250" s="26" t="str">
        <f t="shared" si="27"/>
        <v>DN</v>
      </c>
      <c r="G250" s="26" t="str">
        <f t="shared" si="28"/>
        <v>02</v>
      </c>
      <c r="H250" s="26" t="str">
        <f t="shared" si="29"/>
        <v>1000</v>
      </c>
      <c r="I250" s="26" t="str">
        <f t="shared" si="30"/>
        <v/>
      </c>
      <c r="J250" s="26" t="str">
        <f t="shared" si="31"/>
        <v/>
      </c>
      <c r="K250" s="26" t="str">
        <f t="shared" si="32"/>
        <v>02</v>
      </c>
      <c r="L250" s="26" t="str">
        <f t="shared" si="33"/>
        <v>F08DN021000</v>
      </c>
    </row>
    <row r="251" spans="1:12" x14ac:dyDescent="0.25">
      <c r="A251" s="26">
        <v>81</v>
      </c>
      <c r="B251" s="26" t="s">
        <v>601</v>
      </c>
      <c r="C251" s="26" t="s">
        <v>35</v>
      </c>
      <c r="D251" s="26" t="s">
        <v>602</v>
      </c>
      <c r="E251" s="26" t="str">
        <f t="shared" si="26"/>
        <v>F08</v>
      </c>
      <c r="F251" s="26" t="str">
        <f t="shared" si="27"/>
        <v>I0</v>
      </c>
      <c r="G251" s="26" t="str">
        <f t="shared" si="28"/>
        <v>02</v>
      </c>
      <c r="H251" s="26" t="str">
        <f t="shared" si="29"/>
        <v>1000</v>
      </c>
      <c r="I251" s="26" t="str">
        <f t="shared" si="30"/>
        <v/>
      </c>
      <c r="J251" s="26" t="str">
        <f t="shared" si="31"/>
        <v/>
      </c>
      <c r="K251" s="26" t="str">
        <f t="shared" si="32"/>
        <v>02</v>
      </c>
      <c r="L251" s="26" t="str">
        <f t="shared" si="33"/>
        <v>F08I0021000</v>
      </c>
    </row>
    <row r="252" spans="1:12" x14ac:dyDescent="0.25">
      <c r="A252" s="26">
        <v>81</v>
      </c>
      <c r="B252" s="26" t="s">
        <v>603</v>
      </c>
      <c r="C252" s="26" t="s">
        <v>35</v>
      </c>
      <c r="D252" s="26" t="s">
        <v>604</v>
      </c>
      <c r="E252" s="26" t="str">
        <f t="shared" si="26"/>
        <v>F08</v>
      </c>
      <c r="F252" s="26" t="str">
        <f t="shared" si="27"/>
        <v>LT</v>
      </c>
      <c r="G252" s="26" t="str">
        <f t="shared" si="28"/>
        <v>02</v>
      </c>
      <c r="H252" s="26" t="str">
        <f t="shared" si="29"/>
        <v>0250</v>
      </c>
      <c r="I252" s="26" t="str">
        <f t="shared" si="30"/>
        <v/>
      </c>
      <c r="J252" s="26" t="str">
        <f t="shared" si="31"/>
        <v/>
      </c>
      <c r="K252" s="26" t="str">
        <f t="shared" si="32"/>
        <v>02</v>
      </c>
      <c r="L252" s="26" t="str">
        <f t="shared" si="33"/>
        <v>F08LT020250</v>
      </c>
    </row>
    <row r="253" spans="1:12" x14ac:dyDescent="0.25">
      <c r="A253" s="26">
        <v>81</v>
      </c>
      <c r="B253" s="26" t="s">
        <v>605</v>
      </c>
      <c r="C253" s="26" t="s">
        <v>35</v>
      </c>
      <c r="D253" s="26" t="s">
        <v>606</v>
      </c>
      <c r="E253" s="26" t="str">
        <f t="shared" si="26"/>
        <v>F08</v>
      </c>
      <c r="F253" s="26" t="str">
        <f t="shared" si="27"/>
        <v>LT</v>
      </c>
      <c r="G253" s="26" t="str">
        <f t="shared" si="28"/>
        <v>02</v>
      </c>
      <c r="H253" s="26" t="str">
        <f t="shared" si="29"/>
        <v>1000</v>
      </c>
      <c r="I253" s="26" t="str">
        <f t="shared" si="30"/>
        <v/>
      </c>
      <c r="J253" s="26" t="str">
        <f t="shared" si="31"/>
        <v/>
      </c>
      <c r="K253" s="26" t="str">
        <f t="shared" si="32"/>
        <v>02</v>
      </c>
      <c r="L253" s="26" t="str">
        <f t="shared" si="33"/>
        <v>F08LT021000</v>
      </c>
    </row>
    <row r="254" spans="1:12" x14ac:dyDescent="0.25">
      <c r="A254" s="26">
        <v>81</v>
      </c>
      <c r="B254" s="26" t="s">
        <v>607</v>
      </c>
      <c r="C254" s="26" t="s">
        <v>35</v>
      </c>
      <c r="D254" s="26" t="s">
        <v>608</v>
      </c>
      <c r="E254" s="26" t="str">
        <f t="shared" si="26"/>
        <v>F08</v>
      </c>
      <c r="F254" s="26" t="str">
        <f t="shared" si="27"/>
        <v>T0</v>
      </c>
      <c r="G254" s="26" t="str">
        <f t="shared" si="28"/>
        <v>02</v>
      </c>
      <c r="H254" s="26" t="str">
        <f t="shared" si="29"/>
        <v>0100</v>
      </c>
      <c r="I254" s="26" t="str">
        <f t="shared" si="30"/>
        <v/>
      </c>
      <c r="J254" s="26" t="str">
        <f t="shared" si="31"/>
        <v/>
      </c>
      <c r="K254" s="26" t="str">
        <f t="shared" si="32"/>
        <v>02</v>
      </c>
      <c r="L254" s="26" t="str">
        <f t="shared" si="33"/>
        <v>F08T0020100</v>
      </c>
    </row>
    <row r="255" spans="1:12" x14ac:dyDescent="0.25">
      <c r="A255" s="26">
        <v>81</v>
      </c>
      <c r="B255" s="26" t="s">
        <v>609</v>
      </c>
      <c r="C255" s="26" t="s">
        <v>35</v>
      </c>
      <c r="D255" s="26" t="s">
        <v>610</v>
      </c>
      <c r="E255" s="26" t="str">
        <f t="shared" si="26"/>
        <v>F08</v>
      </c>
      <c r="F255" s="26" t="str">
        <f t="shared" si="27"/>
        <v>T0</v>
      </c>
      <c r="G255" s="26" t="str">
        <f t="shared" si="28"/>
        <v>02</v>
      </c>
      <c r="H255" s="26" t="str">
        <f t="shared" si="29"/>
        <v>0250</v>
      </c>
      <c r="I255" s="26" t="str">
        <f t="shared" si="30"/>
        <v/>
      </c>
      <c r="J255" s="26" t="str">
        <f t="shared" si="31"/>
        <v/>
      </c>
      <c r="K255" s="26" t="str">
        <f t="shared" si="32"/>
        <v>02</v>
      </c>
      <c r="L255" s="26" t="str">
        <f t="shared" si="33"/>
        <v>F08T0020250</v>
      </c>
    </row>
    <row r="256" spans="1:12" x14ac:dyDescent="0.25">
      <c r="A256" s="26">
        <v>81</v>
      </c>
      <c r="B256" s="26" t="s">
        <v>611</v>
      </c>
      <c r="C256" s="26" t="s">
        <v>35</v>
      </c>
      <c r="D256" s="26" t="s">
        <v>612</v>
      </c>
      <c r="E256" s="26" t="str">
        <f t="shared" si="26"/>
        <v>F08</v>
      </c>
      <c r="F256" s="26" t="str">
        <f t="shared" si="27"/>
        <v>T0</v>
      </c>
      <c r="G256" s="26" t="str">
        <f t="shared" si="28"/>
        <v>02</v>
      </c>
      <c r="H256" s="26" t="str">
        <f t="shared" si="29"/>
        <v>0500</v>
      </c>
      <c r="I256" s="26" t="str">
        <f t="shared" si="30"/>
        <v/>
      </c>
      <c r="J256" s="26" t="str">
        <f t="shared" si="31"/>
        <v/>
      </c>
      <c r="K256" s="26" t="str">
        <f t="shared" si="32"/>
        <v>02</v>
      </c>
      <c r="L256" s="26" t="str">
        <f t="shared" si="33"/>
        <v>F08T0020500</v>
      </c>
    </row>
    <row r="257" spans="1:12" x14ac:dyDescent="0.25">
      <c r="A257" s="26">
        <v>81</v>
      </c>
      <c r="B257" s="26" t="s">
        <v>613</v>
      </c>
      <c r="C257" s="26" t="s">
        <v>35</v>
      </c>
      <c r="D257" s="26" t="s">
        <v>614</v>
      </c>
      <c r="E257" s="26" t="str">
        <f t="shared" si="26"/>
        <v>F08</v>
      </c>
      <c r="F257" s="26" t="str">
        <f t="shared" si="27"/>
        <v>T0</v>
      </c>
      <c r="G257" s="26" t="str">
        <f t="shared" si="28"/>
        <v>02</v>
      </c>
      <c r="H257" s="26" t="str">
        <f t="shared" si="29"/>
        <v>1000</v>
      </c>
      <c r="I257" s="26" t="str">
        <f t="shared" si="30"/>
        <v/>
      </c>
      <c r="J257" s="26" t="str">
        <f t="shared" si="31"/>
        <v/>
      </c>
      <c r="K257" s="26" t="str">
        <f t="shared" si="32"/>
        <v>02</v>
      </c>
      <c r="L257" s="26" t="str">
        <f t="shared" si="33"/>
        <v>F08T0021000</v>
      </c>
    </row>
    <row r="258" spans="1:12" x14ac:dyDescent="0.25">
      <c r="A258" s="26"/>
      <c r="B258" s="26"/>
      <c r="C258" s="26"/>
      <c r="D258" s="26"/>
      <c r="E258" s="26"/>
    </row>
    <row r="259" spans="1:12" x14ac:dyDescent="0.25">
      <c r="A259" s="26"/>
      <c r="B259" s="26"/>
      <c r="C259" s="26"/>
      <c r="D259" s="26"/>
      <c r="E259" s="26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6"/>
  <sheetViews>
    <sheetView tabSelected="1" zoomScale="85" zoomScaleNormal="85" workbookViewId="0">
      <pane xSplit="10" ySplit="8" topLeftCell="K39" activePane="bottomRight" state="frozen"/>
      <selection pane="topRight" activeCell="K1" sqref="K1"/>
      <selection pane="bottomLeft" activeCell="A13" sqref="A13"/>
      <selection pane="bottomRight" activeCell="O59" sqref="O59"/>
    </sheetView>
  </sheetViews>
  <sheetFormatPr defaultRowHeight="15" x14ac:dyDescent="0.25"/>
  <cols>
    <col min="1" max="1" width="2.42578125" style="2" customWidth="1"/>
    <col min="2" max="2" width="6.140625" customWidth="1"/>
    <col min="3" max="3" width="21" customWidth="1"/>
    <col min="4" max="4" width="16.140625" customWidth="1"/>
    <col min="5" max="5" width="13.42578125" customWidth="1"/>
    <col min="6" max="6" width="10.5703125" customWidth="1"/>
    <col min="7" max="7" width="5.5703125" customWidth="1"/>
    <col min="8" max="8" width="7" customWidth="1"/>
    <col min="9" max="9" width="6.140625" customWidth="1"/>
    <col min="10" max="10" width="19.140625" style="7" bestFit="1" customWidth="1"/>
    <col min="11" max="20" width="13.42578125" style="8" customWidth="1"/>
  </cols>
  <sheetData>
    <row r="1" spans="1:20" x14ac:dyDescent="0.25">
      <c r="B1" s="2"/>
      <c r="C1" s="2"/>
      <c r="D1" s="2"/>
      <c r="E1" s="5"/>
      <c r="F1" s="5"/>
      <c r="G1" s="2"/>
      <c r="H1" s="5"/>
      <c r="I1" s="5"/>
      <c r="J1" s="3" t="s">
        <v>36</v>
      </c>
      <c r="K1" s="16" t="s">
        <v>44</v>
      </c>
      <c r="L1" s="16" t="s">
        <v>44</v>
      </c>
      <c r="M1" s="16" t="s">
        <v>45</v>
      </c>
      <c r="N1" s="16" t="s">
        <v>105</v>
      </c>
      <c r="O1" s="16" t="s">
        <v>615</v>
      </c>
      <c r="P1" s="16" t="s">
        <v>106</v>
      </c>
      <c r="Q1" s="16" t="s">
        <v>617</v>
      </c>
      <c r="R1" s="16" t="s">
        <v>958</v>
      </c>
      <c r="S1" s="16" t="s">
        <v>107</v>
      </c>
      <c r="T1" s="16" t="s">
        <v>616</v>
      </c>
    </row>
    <row r="2" spans="1:20" x14ac:dyDescent="0.25">
      <c r="B2" s="2"/>
      <c r="C2" s="2"/>
      <c r="D2" s="2"/>
      <c r="E2" s="5"/>
      <c r="F2" s="5"/>
      <c r="G2" s="2"/>
      <c r="H2" s="5"/>
      <c r="I2" s="5"/>
      <c r="J2" s="3" t="s">
        <v>65</v>
      </c>
      <c r="K2" s="17" t="s">
        <v>66</v>
      </c>
      <c r="L2" s="17" t="s">
        <v>67</v>
      </c>
      <c r="M2" s="17" t="s">
        <v>68</v>
      </c>
      <c r="N2" s="17" t="s">
        <v>69</v>
      </c>
      <c r="O2" s="17" t="s">
        <v>70</v>
      </c>
      <c r="P2" s="17" t="s">
        <v>71</v>
      </c>
      <c r="Q2" s="17" t="s">
        <v>72</v>
      </c>
      <c r="R2" s="17" t="s">
        <v>73</v>
      </c>
      <c r="S2" s="17" t="s">
        <v>74</v>
      </c>
      <c r="T2" s="17" t="s">
        <v>75</v>
      </c>
    </row>
    <row r="3" spans="1:20" x14ac:dyDescent="0.25">
      <c r="B3" s="2"/>
      <c r="C3" s="2"/>
      <c r="D3" s="2"/>
      <c r="E3" s="5"/>
      <c r="F3" s="5"/>
      <c r="G3" s="2"/>
      <c r="H3" s="5"/>
      <c r="I3" s="5"/>
      <c r="J3" s="3" t="s">
        <v>2</v>
      </c>
      <c r="K3" s="17" t="s">
        <v>35</v>
      </c>
      <c r="L3" s="17" t="s">
        <v>35</v>
      </c>
      <c r="M3" s="17" t="s">
        <v>35</v>
      </c>
      <c r="N3" s="17" t="s">
        <v>35</v>
      </c>
      <c r="O3" s="17" t="s">
        <v>35</v>
      </c>
      <c r="P3" s="17" t="s">
        <v>35</v>
      </c>
      <c r="Q3" s="17" t="s">
        <v>35</v>
      </c>
      <c r="R3" s="17" t="s">
        <v>35</v>
      </c>
      <c r="S3" s="17" t="s">
        <v>35</v>
      </c>
      <c r="T3" s="17" t="s">
        <v>35</v>
      </c>
    </row>
    <row r="4" spans="1:20" x14ac:dyDescent="0.25">
      <c r="B4" s="2"/>
      <c r="C4" s="2"/>
      <c r="D4" s="2"/>
      <c r="E4" s="5"/>
      <c r="F4" s="5"/>
      <c r="G4" s="2"/>
      <c r="H4" s="5"/>
      <c r="I4" s="5"/>
      <c r="J4" s="3" t="s">
        <v>34</v>
      </c>
      <c r="K4" s="15">
        <v>1000</v>
      </c>
      <c r="L4" s="15">
        <v>1000</v>
      </c>
      <c r="M4" s="15">
        <v>1000</v>
      </c>
      <c r="N4" s="15">
        <v>1000</v>
      </c>
      <c r="O4" s="15">
        <v>1000</v>
      </c>
      <c r="P4" s="15">
        <v>1000</v>
      </c>
      <c r="Q4" s="15">
        <v>1000</v>
      </c>
      <c r="R4" s="15">
        <v>1000</v>
      </c>
      <c r="S4" s="15">
        <v>1000</v>
      </c>
      <c r="T4" s="15">
        <v>1000</v>
      </c>
    </row>
    <row r="5" spans="1:20" x14ac:dyDescent="0.25">
      <c r="B5" s="2"/>
      <c r="C5" s="2"/>
      <c r="D5" s="2"/>
      <c r="E5" s="5"/>
      <c r="F5" s="5"/>
      <c r="G5" s="2"/>
      <c r="H5" s="5"/>
      <c r="I5" s="5"/>
      <c r="J5" s="3" t="s">
        <v>37</v>
      </c>
      <c r="K5" s="15" t="s">
        <v>1</v>
      </c>
      <c r="L5" s="15" t="s">
        <v>1</v>
      </c>
      <c r="M5" s="15" t="s">
        <v>1</v>
      </c>
      <c r="N5" s="15" t="s">
        <v>1</v>
      </c>
      <c r="O5" s="15" t="s">
        <v>1</v>
      </c>
      <c r="P5" s="15" t="s">
        <v>1</v>
      </c>
      <c r="Q5" s="15" t="s">
        <v>1</v>
      </c>
      <c r="R5" s="15" t="s">
        <v>1</v>
      </c>
      <c r="S5" s="15" t="s">
        <v>1</v>
      </c>
      <c r="T5" s="15" t="s">
        <v>1</v>
      </c>
    </row>
    <row r="6" spans="1:20" x14ac:dyDescent="0.25">
      <c r="B6" s="2"/>
      <c r="C6" s="2"/>
      <c r="D6" s="2"/>
      <c r="E6" s="5"/>
      <c r="F6" s="5"/>
      <c r="G6" s="2"/>
      <c r="H6" s="5"/>
      <c r="I6" s="5"/>
      <c r="J6" s="3" t="s">
        <v>64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</row>
    <row r="7" spans="1:20" x14ac:dyDescent="0.25">
      <c r="B7" s="2"/>
      <c r="C7" s="2"/>
      <c r="D7" s="2"/>
      <c r="E7" s="5"/>
      <c r="F7" s="6"/>
      <c r="G7" s="2"/>
      <c r="H7" s="5"/>
      <c r="I7" s="6"/>
      <c r="J7" s="3" t="s">
        <v>3</v>
      </c>
      <c r="K7" s="14" t="s">
        <v>4</v>
      </c>
      <c r="L7" s="14">
        <v>2</v>
      </c>
      <c r="M7" s="14" t="s">
        <v>4</v>
      </c>
      <c r="N7" s="14" t="s">
        <v>4</v>
      </c>
      <c r="O7" s="14" t="s">
        <v>4</v>
      </c>
      <c r="P7" s="14" t="s">
        <v>4</v>
      </c>
      <c r="Q7" s="14" t="s">
        <v>4</v>
      </c>
      <c r="R7" s="14" t="s">
        <v>4</v>
      </c>
      <c r="S7" s="14" t="s">
        <v>4</v>
      </c>
      <c r="T7" s="14" t="s">
        <v>4</v>
      </c>
    </row>
    <row r="8" spans="1:20" x14ac:dyDescent="0.25">
      <c r="A8" s="5"/>
      <c r="B8" s="4" t="s">
        <v>60</v>
      </c>
      <c r="C8" s="4" t="s">
        <v>38</v>
      </c>
      <c r="D8" s="13" t="s">
        <v>39</v>
      </c>
      <c r="E8" s="13" t="s">
        <v>40</v>
      </c>
      <c r="F8" s="4" t="s">
        <v>61</v>
      </c>
      <c r="G8" s="4" t="s">
        <v>62</v>
      </c>
      <c r="H8" s="4" t="s">
        <v>63</v>
      </c>
      <c r="I8" s="4" t="s">
        <v>41</v>
      </c>
      <c r="J8" s="3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x14ac:dyDescent="0.25">
      <c r="A9" s="5"/>
      <c r="B9" s="12" t="s">
        <v>50</v>
      </c>
      <c r="C9" t="s">
        <v>1471</v>
      </c>
      <c r="D9" t="s">
        <v>1</v>
      </c>
      <c r="E9" t="str">
        <f>IFERROR(INDEX([1]RTM!C:C,MATCH($C9,[1]RTM!B:B,FALSE),0),"")</f>
        <v/>
      </c>
      <c r="F9" s="1"/>
      <c r="G9" s="1" t="s">
        <v>103</v>
      </c>
      <c r="H9" t="str">
        <f>IFERROR(INDEX([1]RTM!F:F,MATCH($C9,[1]RTM!E:E,FALSE),0),"")</f>
        <v/>
      </c>
      <c r="I9" s="1"/>
      <c r="K9" s="9">
        <v>770</v>
      </c>
      <c r="M9" s="9"/>
      <c r="N9" s="9"/>
      <c r="O9" s="9"/>
      <c r="P9" s="9"/>
      <c r="Q9" s="9"/>
      <c r="R9" s="9"/>
      <c r="S9" s="9"/>
      <c r="T9" s="9"/>
    </row>
    <row r="10" spans="1:20" x14ac:dyDescent="0.25">
      <c r="A10" s="5"/>
      <c r="B10" s="12" t="s">
        <v>51</v>
      </c>
      <c r="C10" t="s">
        <v>1472</v>
      </c>
      <c r="D10" t="s">
        <v>1</v>
      </c>
      <c r="E10" t="str">
        <f>IFERROR(INDEX([1]RTM!C:C,MATCH($C10,[1]RTM!B:B,FALSE),0),"")</f>
        <v/>
      </c>
      <c r="F10" s="1"/>
      <c r="G10" s="1" t="s">
        <v>103</v>
      </c>
      <c r="H10" t="str">
        <f>IFERROR(INDEX([1]RTM!F:F,MATCH($C10,[1]RTM!E:E,FALSE),0),"")</f>
        <v/>
      </c>
      <c r="I10" s="1"/>
      <c r="K10" s="9"/>
      <c r="L10" s="9">
        <v>823</v>
      </c>
      <c r="N10" s="9"/>
      <c r="O10" s="9"/>
      <c r="P10" s="9"/>
      <c r="Q10" s="9"/>
      <c r="R10" s="9"/>
      <c r="S10" s="9"/>
      <c r="T10" s="9"/>
    </row>
    <row r="11" spans="1:20" x14ac:dyDescent="0.25">
      <c r="A11" s="5"/>
      <c r="B11" s="12" t="s">
        <v>52</v>
      </c>
      <c r="C11" t="s">
        <v>1473</v>
      </c>
      <c r="D11" t="s">
        <v>1</v>
      </c>
      <c r="E11" t="str">
        <f>IFERROR(INDEX([1]RTM!C:C,MATCH($C11,[1]RTM!B:B,FALSE),0),"")</f>
        <v/>
      </c>
      <c r="F11" s="1"/>
      <c r="G11" s="18" t="s">
        <v>103</v>
      </c>
      <c r="H11" t="str">
        <f>IFERROR(INDEX([1]RTM!F:F,MATCH($C11,[1]RTM!E:E,FALSE),0),"")</f>
        <v/>
      </c>
      <c r="I11" s="1"/>
      <c r="K11" s="9"/>
      <c r="L11" s="9"/>
      <c r="M11" s="9">
        <v>765</v>
      </c>
      <c r="N11" s="9"/>
      <c r="O11" s="9"/>
      <c r="P11" s="9"/>
      <c r="Q11" s="9"/>
      <c r="R11" s="9"/>
      <c r="S11" s="9"/>
      <c r="T11" s="9"/>
    </row>
    <row r="12" spans="1:20" x14ac:dyDescent="0.25">
      <c r="A12" s="5"/>
      <c r="B12" s="12" t="s">
        <v>53</v>
      </c>
      <c r="C12" t="s">
        <v>44</v>
      </c>
      <c r="D12" t="s">
        <v>1</v>
      </c>
      <c r="E12" t="str">
        <f>IFERROR(INDEX([1]RTM!C:C,MATCH($C12,[1]RTM!B:B,FALSE),0),"")</f>
        <v/>
      </c>
      <c r="F12" s="1"/>
      <c r="G12" s="18" t="s">
        <v>103</v>
      </c>
      <c r="H12" t="str">
        <f>IFERROR(INDEX([1]RTM!F:F,MATCH($C12,[1]RTM!E:E,FALSE),0),"")</f>
        <v/>
      </c>
      <c r="I12" s="1"/>
      <c r="K12" s="9"/>
      <c r="L12" s="9"/>
      <c r="M12" s="9"/>
      <c r="N12" s="9">
        <v>1170</v>
      </c>
      <c r="O12" s="9"/>
      <c r="P12" s="9"/>
      <c r="Q12" s="9"/>
      <c r="R12" s="9"/>
      <c r="S12" s="9"/>
      <c r="T12" s="9"/>
    </row>
    <row r="13" spans="1:20" x14ac:dyDescent="0.25">
      <c r="A13" s="5"/>
      <c r="B13" s="12" t="s">
        <v>54</v>
      </c>
      <c r="C13" t="s">
        <v>45</v>
      </c>
      <c r="D13" t="s">
        <v>1</v>
      </c>
      <c r="E13" t="str">
        <f>IFERROR(INDEX([1]RTM!C:C,MATCH($C13,[1]RTM!B:B,FALSE),0),"")</f>
        <v/>
      </c>
      <c r="F13" s="1"/>
      <c r="G13" s="18" t="s">
        <v>103</v>
      </c>
      <c r="H13" t="str">
        <f>IFERROR(INDEX([1]RTM!F:F,MATCH($C13,[1]RTM!E:E,FALSE),0),"")</f>
        <v/>
      </c>
      <c r="I13" s="1"/>
      <c r="K13" s="9"/>
      <c r="L13" s="9"/>
      <c r="M13" s="9"/>
      <c r="N13" s="9"/>
      <c r="O13" s="9">
        <v>1142</v>
      </c>
      <c r="P13" s="9">
        <v>1335.2014118086324</v>
      </c>
      <c r="Q13" s="9">
        <v>1335.2014118086324</v>
      </c>
      <c r="R13" s="9"/>
      <c r="S13" s="9"/>
      <c r="T13" s="9"/>
    </row>
    <row r="14" spans="1:20" x14ac:dyDescent="0.25">
      <c r="A14" s="5"/>
      <c r="B14" s="12" t="s">
        <v>55</v>
      </c>
      <c r="C14" t="s">
        <v>105</v>
      </c>
      <c r="D14" t="s">
        <v>1</v>
      </c>
      <c r="E14" t="str">
        <f>IFERROR(INDEX([1]RTM!C:C,MATCH($C14,[1]RTM!B:B,FALSE),0),"")</f>
        <v/>
      </c>
      <c r="F14" s="1"/>
      <c r="G14" s="18" t="s">
        <v>103</v>
      </c>
      <c r="H14" t="str">
        <f>IFERROR(INDEX([1]RTM!F:F,MATCH($C14,[1]RTM!E:E,FALSE),0),"")</f>
        <v/>
      </c>
      <c r="I14" s="1"/>
      <c r="K14" s="9"/>
      <c r="L14" s="9"/>
      <c r="M14" s="9"/>
      <c r="N14" s="9"/>
      <c r="O14" s="9"/>
      <c r="P14" s="9"/>
      <c r="Q14" s="9"/>
      <c r="R14" s="9">
        <v>710</v>
      </c>
      <c r="S14" s="9">
        <v>710</v>
      </c>
      <c r="T14" s="9">
        <v>710</v>
      </c>
    </row>
    <row r="15" spans="1:20" x14ac:dyDescent="0.25">
      <c r="A15" s="5"/>
      <c r="B15" s="12" t="s">
        <v>56</v>
      </c>
      <c r="C15" t="s">
        <v>615</v>
      </c>
      <c r="D15" t="s">
        <v>1</v>
      </c>
      <c r="E15" t="str">
        <f>IFERROR(INDEX([1]RTM!C:C,MATCH($C15,[1]RTM!B:B,FALSE),0),"")</f>
        <v/>
      </c>
      <c r="F15" s="1"/>
      <c r="G15" s="18" t="s">
        <v>103</v>
      </c>
      <c r="H15" t="str">
        <f>IFERROR(INDEX([1]RTM!F:F,MATCH($C15,[1]RTM!E:E,FALSE),0),"")</f>
        <v/>
      </c>
      <c r="I15" s="1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5"/>
      <c r="B16" s="12" t="s">
        <v>57</v>
      </c>
      <c r="C16" t="s">
        <v>47</v>
      </c>
      <c r="D16" t="s">
        <v>1</v>
      </c>
      <c r="E16" t="str">
        <f>IFERROR(INDEX([1]RTM!C:C,MATCH($C16,[1]RTM!B:B,FALSE),0),"")</f>
        <v/>
      </c>
      <c r="F16" s="1"/>
      <c r="G16" s="18" t="s">
        <v>103</v>
      </c>
      <c r="H16" t="str">
        <f>IFERROR(INDEX([1]RTM!F:F,MATCH($C16,[1]RTM!E:E,FALSE),0),"")</f>
        <v/>
      </c>
      <c r="I16" s="1"/>
      <c r="K16" s="9"/>
      <c r="L16" s="9"/>
      <c r="M16" s="9"/>
      <c r="N16" s="9">
        <v>335</v>
      </c>
      <c r="O16" s="9">
        <v>335</v>
      </c>
      <c r="P16" s="9"/>
      <c r="Q16" s="9"/>
      <c r="R16" s="9"/>
      <c r="S16" s="9"/>
      <c r="T16" s="9"/>
    </row>
    <row r="17" spans="1:20" x14ac:dyDescent="0.25">
      <c r="A17" s="5"/>
      <c r="B17" s="12" t="s">
        <v>58</v>
      </c>
      <c r="C17" t="s">
        <v>48</v>
      </c>
      <c r="D17" t="s">
        <v>1</v>
      </c>
      <c r="E17" t="str">
        <f>IFERROR(INDEX([1]RTM!C:C,MATCH($C17,[1]RTM!B:B,FALSE),0),"")</f>
        <v/>
      </c>
      <c r="F17" s="1"/>
      <c r="G17" s="18" t="s">
        <v>103</v>
      </c>
      <c r="H17" t="str">
        <f>IFERROR(INDEX([1]RTM!F:F,MATCH($C17,[1]RTM!E:E,FALSE),0),"")</f>
        <v/>
      </c>
      <c r="I17" s="1"/>
      <c r="K17" s="9"/>
      <c r="L17" s="9"/>
      <c r="M17" s="9"/>
      <c r="N17" s="9"/>
      <c r="O17" s="9"/>
      <c r="P17" s="9"/>
      <c r="Q17" s="9"/>
      <c r="R17" s="9">
        <v>528</v>
      </c>
      <c r="S17" s="9"/>
      <c r="T17" s="9"/>
    </row>
    <row r="18" spans="1:20" x14ac:dyDescent="0.25">
      <c r="A18" s="5"/>
      <c r="B18" s="12" t="s">
        <v>59</v>
      </c>
      <c r="C18" t="s">
        <v>49</v>
      </c>
      <c r="D18" t="s">
        <v>1</v>
      </c>
      <c r="E18" t="str">
        <f>IFERROR(INDEX([1]RTM!C:C,MATCH($C18,[1]RTM!B:B,FALSE),0),"")</f>
        <v/>
      </c>
      <c r="F18" s="1"/>
      <c r="G18" s="18" t="s">
        <v>103</v>
      </c>
      <c r="H18" t="str">
        <f>IFERROR(INDEX([1]RTM!F:F,MATCH($C18,[1]RTM!E:E,FALSE),0),"")</f>
        <v/>
      </c>
      <c r="I18" s="1"/>
      <c r="K18" s="9"/>
      <c r="L18" s="9"/>
      <c r="M18" s="9"/>
      <c r="N18" s="9"/>
      <c r="O18" s="9"/>
      <c r="P18" s="9"/>
      <c r="Q18" s="9"/>
      <c r="R18" s="9"/>
      <c r="S18" s="9">
        <v>528</v>
      </c>
      <c r="T18" s="9">
        <v>529</v>
      </c>
    </row>
    <row r="19" spans="1:20" x14ac:dyDescent="0.25">
      <c r="A19" s="5"/>
      <c r="B19" s="12" t="s">
        <v>102</v>
      </c>
      <c r="C19" t="s">
        <v>46</v>
      </c>
      <c r="D19" t="s">
        <v>1</v>
      </c>
      <c r="E19" t="str">
        <f>IFERROR(INDEX([1]RTM!C:C,MATCH($C19,[1]RTM!B:B,FALSE),0),"")</f>
        <v/>
      </c>
      <c r="F19" s="1"/>
      <c r="G19" s="18" t="s">
        <v>103</v>
      </c>
      <c r="H19" t="str">
        <f>IFERROR(INDEX([1]RTM!F:F,MATCH($C19,[1]RTM!E:E,FALSE),0),"")</f>
        <v/>
      </c>
      <c r="I19" s="1"/>
      <c r="K19" s="9"/>
      <c r="L19" s="9"/>
      <c r="M19" s="9"/>
      <c r="N19" s="9"/>
      <c r="O19" s="9"/>
      <c r="P19" s="9"/>
      <c r="Q19" s="9"/>
      <c r="R19" s="9">
        <v>-220</v>
      </c>
      <c r="S19" s="9">
        <v>-220</v>
      </c>
      <c r="T19" s="9">
        <v>-220</v>
      </c>
    </row>
    <row r="20" spans="1:20" x14ac:dyDescent="0.25">
      <c r="B20" s="12" t="s">
        <v>76</v>
      </c>
      <c r="C20" s="44" t="s">
        <v>5</v>
      </c>
      <c r="D20" t="s">
        <v>1456</v>
      </c>
      <c r="E20" t="s">
        <v>5</v>
      </c>
      <c r="G20" s="18" t="s">
        <v>103</v>
      </c>
      <c r="H20" t="str">
        <f>IFERROR(INDEX([1]RTM!F:F,MATCH($C20,[1]RTM!E:E,FALSE),0),"")</f>
        <v/>
      </c>
      <c r="N20" s="8">
        <v>1100</v>
      </c>
      <c r="O20" s="8">
        <v>1100</v>
      </c>
      <c r="P20" s="8">
        <v>132.60625114853801</v>
      </c>
      <c r="Q20" s="8">
        <v>132.60625114853801</v>
      </c>
    </row>
    <row r="21" spans="1:20" x14ac:dyDescent="0.25">
      <c r="B21" s="12" t="s">
        <v>77</v>
      </c>
      <c r="C21" s="44" t="s">
        <v>6</v>
      </c>
      <c r="D21" t="s">
        <v>1456</v>
      </c>
      <c r="E21" t="s">
        <v>6</v>
      </c>
      <c r="G21" s="18" t="s">
        <v>103</v>
      </c>
      <c r="H21" t="str">
        <f>IFERROR(INDEX([1]RTM!F:F,MATCH($C21,[1]RTM!E:E,FALSE),0),"")</f>
        <v/>
      </c>
    </row>
    <row r="22" spans="1:20" x14ac:dyDescent="0.25">
      <c r="B22" s="12" t="s">
        <v>78</v>
      </c>
      <c r="C22" s="44" t="s">
        <v>7</v>
      </c>
      <c r="D22" t="s">
        <v>1456</v>
      </c>
      <c r="E22" t="s">
        <v>7</v>
      </c>
      <c r="G22" s="18" t="s">
        <v>103</v>
      </c>
      <c r="H22" t="str">
        <f>IFERROR(INDEX([1]RTM!F:F,MATCH($C22,[1]RTM!E:E,FALSE),0),"")</f>
        <v/>
      </c>
      <c r="N22" s="8">
        <v>960</v>
      </c>
      <c r="O22" s="8">
        <v>960</v>
      </c>
      <c r="P22" s="8">
        <v>1230.8437653760607</v>
      </c>
      <c r="Q22" s="8">
        <v>1230.8437653760607</v>
      </c>
    </row>
    <row r="23" spans="1:20" x14ac:dyDescent="0.25">
      <c r="B23" s="12" t="s">
        <v>79</v>
      </c>
      <c r="C23" s="44" t="s">
        <v>8</v>
      </c>
      <c r="D23" t="s">
        <v>1456</v>
      </c>
      <c r="E23" t="s">
        <v>8</v>
      </c>
      <c r="G23" s="18" t="s">
        <v>103</v>
      </c>
      <c r="H23" t="str">
        <f>IFERROR(INDEX([1]RTM!F:F,MATCH($C23,[1]RTM!E:E,FALSE),0),"")</f>
        <v/>
      </c>
    </row>
    <row r="24" spans="1:20" x14ac:dyDescent="0.25">
      <c r="B24" s="12" t="s">
        <v>80</v>
      </c>
      <c r="C24" s="44" t="s">
        <v>9</v>
      </c>
      <c r="D24" t="s">
        <v>1456</v>
      </c>
      <c r="E24" t="s">
        <v>9</v>
      </c>
      <c r="G24" s="18" t="s">
        <v>103</v>
      </c>
      <c r="H24" t="str">
        <f>IFERROR(INDEX([1]RTM!F:F,MATCH($C24,[1]RTM!E:E,FALSE),0),"")</f>
        <v/>
      </c>
      <c r="N24" s="8">
        <v>180</v>
      </c>
      <c r="O24" s="8">
        <v>180</v>
      </c>
    </row>
    <row r="25" spans="1:20" x14ac:dyDescent="0.25">
      <c r="B25" s="12" t="s">
        <v>81</v>
      </c>
      <c r="C25" s="44" t="s">
        <v>11</v>
      </c>
      <c r="D25" t="s">
        <v>1456</v>
      </c>
      <c r="E25" t="s">
        <v>11</v>
      </c>
      <c r="G25" s="18" t="s">
        <v>103</v>
      </c>
      <c r="H25" t="str">
        <f>IFERROR(INDEX([1]RTM!F:F,MATCH($C25,[1]RTM!E:E,FALSE),0),"")</f>
        <v/>
      </c>
      <c r="N25" s="8">
        <v>6</v>
      </c>
      <c r="O25" s="8">
        <v>6</v>
      </c>
      <c r="P25" s="8">
        <v>97.82250174129365</v>
      </c>
      <c r="Q25" s="8">
        <v>97.82250174129365</v>
      </c>
    </row>
    <row r="26" spans="1:20" x14ac:dyDescent="0.25">
      <c r="B26" s="12" t="s">
        <v>82</v>
      </c>
      <c r="C26" s="44" t="s">
        <v>12</v>
      </c>
      <c r="D26" t="s">
        <v>1456</v>
      </c>
      <c r="E26" t="s">
        <v>12</v>
      </c>
      <c r="G26" s="18" t="s">
        <v>103</v>
      </c>
      <c r="H26" t="str">
        <f>IFERROR(INDEX([1]RTM!F:F,MATCH($C26,[1]RTM!E:E,FALSE),0),"")</f>
        <v/>
      </c>
      <c r="N26" s="8">
        <v>380</v>
      </c>
      <c r="O26" s="8">
        <v>380</v>
      </c>
      <c r="P26" s="8">
        <v>15.057009251944473</v>
      </c>
      <c r="Q26" s="8">
        <v>15.057009251944473</v>
      </c>
    </row>
    <row r="27" spans="1:20" x14ac:dyDescent="0.25">
      <c r="B27" s="12" t="s">
        <v>83</v>
      </c>
      <c r="C27" s="44" t="s">
        <v>13</v>
      </c>
      <c r="D27" t="s">
        <v>1456</v>
      </c>
      <c r="E27" t="s">
        <v>13</v>
      </c>
      <c r="G27" s="18" t="s">
        <v>103</v>
      </c>
      <c r="H27" t="str">
        <f>IFERROR(INDEX([1]RTM!F:F,MATCH($C27,[1]RTM!E:E,FALSE),0),"")</f>
        <v/>
      </c>
      <c r="N27" s="8">
        <v>3</v>
      </c>
      <c r="O27" s="8">
        <v>3</v>
      </c>
      <c r="P27" s="8">
        <v>18.295589289510165</v>
      </c>
      <c r="Q27" s="8">
        <v>18.295589289510165</v>
      </c>
    </row>
    <row r="28" spans="1:20" x14ac:dyDescent="0.25">
      <c r="B28" s="12" t="s">
        <v>84</v>
      </c>
      <c r="C28" s="44" t="s">
        <v>14</v>
      </c>
      <c r="D28" t="s">
        <v>1456</v>
      </c>
      <c r="E28" t="s">
        <v>14</v>
      </c>
      <c r="G28" s="18" t="s">
        <v>103</v>
      </c>
      <c r="H28" t="str">
        <f>IFERROR(INDEX([1]RTM!F:F,MATCH($C28,[1]RTM!E:E,FALSE),0),"")</f>
        <v/>
      </c>
    </row>
    <row r="29" spans="1:20" x14ac:dyDescent="0.25">
      <c r="B29" s="12" t="s">
        <v>85</v>
      </c>
      <c r="C29" s="44" t="s">
        <v>15</v>
      </c>
      <c r="D29" t="s">
        <v>42</v>
      </c>
      <c r="E29" t="s">
        <v>15</v>
      </c>
      <c r="G29" s="18" t="s">
        <v>103</v>
      </c>
      <c r="H29" t="str">
        <f>IFERROR(INDEX([1]RTM!F:F,MATCH($C29,[1]RTM!E:E,FALSE),0),"")</f>
        <v/>
      </c>
      <c r="R29" s="8">
        <v>1661.3948671402834</v>
      </c>
      <c r="S29" s="8">
        <v>1661.3948671402834</v>
      </c>
      <c r="T29" s="8">
        <v>1448.9588847278146</v>
      </c>
    </row>
    <row r="30" spans="1:20" x14ac:dyDescent="0.25">
      <c r="B30" s="12" t="s">
        <v>86</v>
      </c>
      <c r="C30" s="44" t="s">
        <v>16</v>
      </c>
      <c r="D30" t="s">
        <v>42</v>
      </c>
      <c r="E30" t="s">
        <v>16</v>
      </c>
      <c r="G30" s="18" t="s">
        <v>103</v>
      </c>
      <c r="H30" t="str">
        <f>IFERROR(INDEX([1]RTM!F:F,MATCH($C30,[1]RTM!E:E,FALSE),0),"")</f>
        <v/>
      </c>
      <c r="N30" s="8">
        <v>1020</v>
      </c>
      <c r="O30" s="8">
        <v>900</v>
      </c>
      <c r="P30" s="8">
        <v>839.6</v>
      </c>
      <c r="Q30" s="8">
        <v>839.6</v>
      </c>
    </row>
    <row r="31" spans="1:20" x14ac:dyDescent="0.25">
      <c r="B31" s="12" t="s">
        <v>87</v>
      </c>
      <c r="C31" s="44" t="s">
        <v>17</v>
      </c>
      <c r="D31" t="s">
        <v>42</v>
      </c>
      <c r="E31" t="s">
        <v>17</v>
      </c>
      <c r="G31" s="18" t="s">
        <v>103</v>
      </c>
      <c r="H31" t="str">
        <f>IFERROR(INDEX([1]RTM!F:F,MATCH($C31,[1]RTM!E:E,FALSE),0),"")</f>
        <v/>
      </c>
      <c r="N31" s="8">
        <v>943</v>
      </c>
      <c r="O31" s="8">
        <v>1000</v>
      </c>
      <c r="P31" s="8">
        <v>1014.9999999999999</v>
      </c>
      <c r="Q31" s="8">
        <v>1014.9999999999999</v>
      </c>
      <c r="R31" s="8">
        <v>270</v>
      </c>
      <c r="S31" s="8">
        <v>270</v>
      </c>
      <c r="T31" s="8">
        <v>272.51690043471905</v>
      </c>
    </row>
    <row r="32" spans="1:20" x14ac:dyDescent="0.25">
      <c r="B32" s="12" t="s">
        <v>88</v>
      </c>
      <c r="C32" s="44" t="s">
        <v>18</v>
      </c>
      <c r="D32" t="s">
        <v>42</v>
      </c>
      <c r="E32" t="s">
        <v>18</v>
      </c>
      <c r="G32" s="18" t="s">
        <v>103</v>
      </c>
      <c r="H32" t="str">
        <f>IFERROR(INDEX([1]RTM!F:F,MATCH($C32,[1]RTM!E:E,FALSE),0),"")</f>
        <v/>
      </c>
      <c r="N32" s="8">
        <v>241.5</v>
      </c>
      <c r="O32" s="8">
        <v>200</v>
      </c>
      <c r="R32" s="8">
        <v>270</v>
      </c>
      <c r="S32" s="8">
        <v>270</v>
      </c>
      <c r="T32" s="8">
        <v>270</v>
      </c>
    </row>
    <row r="33" spans="2:20" x14ac:dyDescent="0.25">
      <c r="B33" s="12" t="s">
        <v>89</v>
      </c>
      <c r="C33" s="44" t="s">
        <v>19</v>
      </c>
      <c r="D33" t="s">
        <v>42</v>
      </c>
      <c r="E33" t="s">
        <v>19</v>
      </c>
      <c r="G33" s="18" t="s">
        <v>103</v>
      </c>
      <c r="H33" t="str">
        <f>IFERROR(INDEX([1]RTM!F:F,MATCH($C33,[1]RTM!E:E,FALSE),0),"")</f>
        <v/>
      </c>
      <c r="N33" s="8">
        <v>10</v>
      </c>
      <c r="O33" s="8">
        <v>5.5</v>
      </c>
      <c r="R33" s="8">
        <v>100</v>
      </c>
      <c r="S33" s="8">
        <v>100</v>
      </c>
      <c r="T33" s="8">
        <v>100</v>
      </c>
    </row>
    <row r="34" spans="2:20" x14ac:dyDescent="0.25">
      <c r="B34" s="12" t="s">
        <v>90</v>
      </c>
      <c r="C34" s="44" t="s">
        <v>20</v>
      </c>
      <c r="D34" t="s">
        <v>42</v>
      </c>
      <c r="E34" t="s">
        <v>20</v>
      </c>
      <c r="G34" s="18" t="s">
        <v>103</v>
      </c>
      <c r="H34" t="str">
        <f>IFERROR(INDEX([1]RTM!F:F,MATCH($C34,[1]RTM!E:E,FALSE),0),"")</f>
        <v/>
      </c>
      <c r="N34" s="8">
        <v>644</v>
      </c>
      <c r="O34" s="8">
        <v>440</v>
      </c>
    </row>
    <row r="35" spans="2:20" x14ac:dyDescent="0.25">
      <c r="B35" s="12" t="s">
        <v>91</v>
      </c>
      <c r="C35" s="44" t="s">
        <v>21</v>
      </c>
      <c r="D35" t="s">
        <v>42</v>
      </c>
      <c r="E35" t="s">
        <v>21</v>
      </c>
      <c r="G35" s="18" t="s">
        <v>103</v>
      </c>
      <c r="H35" t="str">
        <f>IFERROR(INDEX([1]RTM!F:F,MATCH($C35,[1]RTM!E:E,FALSE),0),"")</f>
        <v/>
      </c>
      <c r="N35" s="8">
        <v>3</v>
      </c>
      <c r="O35" s="8">
        <v>4.0413469407921525</v>
      </c>
    </row>
    <row r="36" spans="2:20" x14ac:dyDescent="0.25">
      <c r="B36" s="12" t="s">
        <v>92</v>
      </c>
      <c r="C36" s="44" t="s">
        <v>22</v>
      </c>
      <c r="D36" t="s">
        <v>42</v>
      </c>
      <c r="E36" t="s">
        <v>22</v>
      </c>
      <c r="G36" s="18" t="s">
        <v>103</v>
      </c>
      <c r="H36" t="str">
        <f>IFERROR(INDEX([1]RTM!F:F,MATCH($C36,[1]RTM!E:E,FALSE),0),"")</f>
        <v/>
      </c>
      <c r="N36" s="8">
        <v>75</v>
      </c>
      <c r="O36" s="8">
        <v>60</v>
      </c>
      <c r="P36" s="8">
        <v>70</v>
      </c>
      <c r="Q36" s="8">
        <v>70</v>
      </c>
    </row>
    <row r="37" spans="2:20" x14ac:dyDescent="0.25">
      <c r="B37" s="12" t="s">
        <v>93</v>
      </c>
      <c r="C37" s="44" t="s">
        <v>23</v>
      </c>
      <c r="D37" t="s">
        <v>42</v>
      </c>
      <c r="E37" t="s">
        <v>23</v>
      </c>
      <c r="G37" s="18" t="s">
        <v>103</v>
      </c>
      <c r="H37" t="str">
        <f>IFERROR(INDEX([1]RTM!F:F,MATCH($C37,[1]RTM!E:E,FALSE),0),"")</f>
        <v/>
      </c>
      <c r="N37" s="8">
        <v>0</v>
      </c>
      <c r="O37" s="8">
        <v>0</v>
      </c>
    </row>
    <row r="38" spans="2:20" x14ac:dyDescent="0.25">
      <c r="B38" s="12" t="s">
        <v>94</v>
      </c>
      <c r="C38" s="44" t="s">
        <v>24</v>
      </c>
      <c r="D38" t="s">
        <v>42</v>
      </c>
      <c r="E38" t="s">
        <v>24</v>
      </c>
      <c r="G38" s="18" t="s">
        <v>103</v>
      </c>
      <c r="H38" t="str">
        <f>IFERROR(INDEX([1]RTM!F:F,MATCH($C38,[1]RTM!E:E,FALSE),0),"")</f>
        <v/>
      </c>
      <c r="N38" s="8">
        <v>0</v>
      </c>
      <c r="O38" s="8">
        <v>0</v>
      </c>
      <c r="P38" s="8">
        <v>57</v>
      </c>
      <c r="Q38" s="8">
        <v>57</v>
      </c>
    </row>
    <row r="39" spans="2:20" x14ac:dyDescent="0.25">
      <c r="B39" s="12" t="s">
        <v>95</v>
      </c>
      <c r="C39" s="44" t="s">
        <v>25</v>
      </c>
      <c r="D39" t="s">
        <v>42</v>
      </c>
      <c r="E39" t="s">
        <v>25</v>
      </c>
      <c r="G39" s="18" t="s">
        <v>103</v>
      </c>
      <c r="H39" t="str">
        <f>IFERROR(INDEX([1]RTM!F:F,MATCH($C39,[1]RTM!E:E,FALSE),0),"")</f>
        <v/>
      </c>
      <c r="N39" s="8">
        <v>0.30400480591767226</v>
      </c>
      <c r="O39" s="8">
        <v>0</v>
      </c>
    </row>
    <row r="40" spans="2:20" x14ac:dyDescent="0.25">
      <c r="B40" s="12" t="s">
        <v>96</v>
      </c>
      <c r="C40" s="44" t="s">
        <v>26</v>
      </c>
      <c r="D40" t="s">
        <v>42</v>
      </c>
      <c r="E40" t="s">
        <v>26</v>
      </c>
      <c r="G40" t="s">
        <v>103</v>
      </c>
      <c r="H40" t="str">
        <f>IFERROR(INDEX([1]RTM!F:F,MATCH($C40,[1]RTM!E:E,FALSE),0),"")</f>
        <v/>
      </c>
      <c r="N40" s="8">
        <v>0</v>
      </c>
      <c r="O40" s="8">
        <v>0</v>
      </c>
    </row>
    <row r="41" spans="2:20" x14ac:dyDescent="0.25">
      <c r="B41" s="12" t="s">
        <v>97</v>
      </c>
      <c r="C41" s="44" t="s">
        <v>27</v>
      </c>
      <c r="D41" t="s">
        <v>42</v>
      </c>
      <c r="E41" t="s">
        <v>27</v>
      </c>
      <c r="G41" t="s">
        <v>103</v>
      </c>
      <c r="H41" t="str">
        <f>IFERROR(INDEX([1]RTM!F:F,MATCH($C41,[1]RTM!E:E,FALSE),0),"")</f>
        <v/>
      </c>
      <c r="N41" s="8">
        <v>1610</v>
      </c>
      <c r="O41" s="8">
        <v>1450</v>
      </c>
      <c r="P41" s="8">
        <v>1500</v>
      </c>
      <c r="Q41" s="8">
        <v>1500</v>
      </c>
    </row>
    <row r="42" spans="2:20" x14ac:dyDescent="0.25">
      <c r="B42" s="12" t="s">
        <v>98</v>
      </c>
      <c r="C42" s="44" t="s">
        <v>28</v>
      </c>
      <c r="D42" t="s">
        <v>10</v>
      </c>
      <c r="E42" t="s">
        <v>28</v>
      </c>
      <c r="G42" t="s">
        <v>103</v>
      </c>
      <c r="H42" t="str">
        <f>IFERROR(INDEX([1]RTM!F:F,MATCH($C42,[1]RTM!E:E,FALSE),0),"")</f>
        <v/>
      </c>
      <c r="N42" s="8">
        <v>1400</v>
      </c>
      <c r="O42" s="8">
        <v>1500</v>
      </c>
      <c r="P42" s="8">
        <v>2200</v>
      </c>
      <c r="Q42" s="8">
        <v>2200</v>
      </c>
    </row>
    <row r="43" spans="2:20" x14ac:dyDescent="0.25">
      <c r="B43" s="12" t="s">
        <v>99</v>
      </c>
      <c r="C43" s="44" t="s">
        <v>29</v>
      </c>
      <c r="D43" t="s">
        <v>42</v>
      </c>
      <c r="E43" t="s">
        <v>29</v>
      </c>
      <c r="G43" t="s">
        <v>103</v>
      </c>
      <c r="H43" t="str">
        <f>IFERROR(INDEX([1]RTM!F:F,MATCH($C43,[1]RTM!E:E,FALSE),0),"")</f>
        <v/>
      </c>
      <c r="N43" s="8">
        <v>10</v>
      </c>
      <c r="O43" s="8">
        <v>200</v>
      </c>
    </row>
    <row r="44" spans="2:20" x14ac:dyDescent="0.25">
      <c r="B44" s="12" t="s">
        <v>100</v>
      </c>
      <c r="C44" s="44" t="s">
        <v>30</v>
      </c>
      <c r="D44" t="s">
        <v>42</v>
      </c>
      <c r="E44" t="s">
        <v>30</v>
      </c>
      <c r="G44" t="s">
        <v>103</v>
      </c>
      <c r="H44" t="str">
        <f>IFERROR(INDEX([1]RTM!F:F,MATCH($C44,[1]RTM!E:E,FALSE),0),"")</f>
        <v/>
      </c>
      <c r="N44" s="8">
        <v>1400</v>
      </c>
      <c r="O44" s="8">
        <v>200</v>
      </c>
      <c r="R44" s="8">
        <v>174</v>
      </c>
      <c r="S44" s="8">
        <v>174</v>
      </c>
      <c r="T44" s="8">
        <v>116.59207501165923</v>
      </c>
    </row>
    <row r="45" spans="2:20" x14ac:dyDescent="0.25">
      <c r="B45" s="12" t="s">
        <v>101</v>
      </c>
      <c r="C45" s="44" t="s">
        <v>31</v>
      </c>
      <c r="D45" t="s">
        <v>42</v>
      </c>
      <c r="E45" t="s">
        <v>31</v>
      </c>
      <c r="G45" t="s">
        <v>103</v>
      </c>
      <c r="H45" t="str">
        <f>IFERROR(INDEX([1]RTM!F:F,MATCH($C45,[1]RTM!E:E,FALSE),0),"")</f>
        <v/>
      </c>
      <c r="R45" s="8">
        <v>160</v>
      </c>
      <c r="S45" s="8">
        <v>160</v>
      </c>
      <c r="T45" s="8">
        <v>109.09200001090923</v>
      </c>
    </row>
    <row r="46" spans="2:20" x14ac:dyDescent="0.25">
      <c r="B46" s="12"/>
      <c r="C4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9"/>
  <sheetViews>
    <sheetView zoomScale="85" zoomScaleNormal="85" workbookViewId="0">
      <pane xSplit="10" ySplit="11" topLeftCell="K12" activePane="bottomRight" state="frozen"/>
      <selection pane="topRight" activeCell="K1" sqref="K1"/>
      <selection pane="bottomLeft" activeCell="A13" sqref="A13"/>
      <selection pane="bottomRight" activeCell="K18" sqref="K18"/>
    </sheetView>
  </sheetViews>
  <sheetFormatPr defaultRowHeight="15" x14ac:dyDescent="0.25"/>
  <cols>
    <col min="1" max="1" width="2.42578125" style="2" customWidth="1"/>
    <col min="2" max="2" width="10.28515625" bestFit="1" customWidth="1"/>
    <col min="3" max="3" width="12.42578125" customWidth="1"/>
    <col min="4" max="4" width="7.7109375" bestFit="1" customWidth="1"/>
    <col min="5" max="5" width="7.28515625" customWidth="1"/>
    <col min="6" max="6" width="7" customWidth="1"/>
    <col min="7" max="7" width="13.42578125" customWidth="1"/>
    <col min="8" max="8" width="7.7109375" customWidth="1"/>
    <col min="9" max="9" width="9.5703125" customWidth="1"/>
    <col min="10" max="10" width="19.140625" style="7" bestFit="1" customWidth="1"/>
    <col min="11" max="20" width="13.42578125" style="8" customWidth="1"/>
  </cols>
  <sheetData>
    <row r="1" spans="1:20" x14ac:dyDescent="0.25">
      <c r="B1" s="2"/>
      <c r="C1" s="2"/>
      <c r="D1" s="2"/>
      <c r="E1" s="2"/>
      <c r="F1" s="2"/>
      <c r="G1" s="5"/>
      <c r="H1" s="2"/>
      <c r="I1" s="5"/>
      <c r="J1" s="3" t="s">
        <v>36</v>
      </c>
      <c r="K1" s="16" t="s">
        <v>44</v>
      </c>
      <c r="L1" s="16" t="s">
        <v>44</v>
      </c>
      <c r="M1" s="16" t="s">
        <v>45</v>
      </c>
      <c r="N1" s="16" t="s">
        <v>105</v>
      </c>
      <c r="O1" s="16" t="s">
        <v>615</v>
      </c>
      <c r="P1" s="16" t="s">
        <v>106</v>
      </c>
      <c r="Q1" s="16" t="s">
        <v>617</v>
      </c>
      <c r="R1" s="16" t="s">
        <v>958</v>
      </c>
      <c r="S1" s="16" t="s">
        <v>107</v>
      </c>
      <c r="T1" s="16" t="s">
        <v>616</v>
      </c>
    </row>
    <row r="2" spans="1:20" x14ac:dyDescent="0.25">
      <c r="B2" s="2"/>
      <c r="C2" s="2"/>
      <c r="D2" s="2"/>
      <c r="E2" s="2"/>
      <c r="F2" s="2"/>
      <c r="G2" s="5"/>
      <c r="H2" s="2"/>
      <c r="I2" s="5"/>
      <c r="J2" s="3" t="s">
        <v>65</v>
      </c>
      <c r="K2" s="17" t="s">
        <v>66</v>
      </c>
      <c r="L2" s="17" t="s">
        <v>67</v>
      </c>
      <c r="M2" s="17" t="s">
        <v>68</v>
      </c>
      <c r="N2" s="17" t="s">
        <v>69</v>
      </c>
      <c r="O2" s="17" t="s">
        <v>70</v>
      </c>
      <c r="P2" s="17" t="s">
        <v>71</v>
      </c>
      <c r="Q2" s="17" t="s">
        <v>72</v>
      </c>
      <c r="R2" s="17" t="s">
        <v>73</v>
      </c>
      <c r="S2" s="17" t="s">
        <v>74</v>
      </c>
      <c r="T2" s="17" t="s">
        <v>75</v>
      </c>
    </row>
    <row r="3" spans="1:20" x14ac:dyDescent="0.25">
      <c r="B3" s="2"/>
      <c r="C3" s="2"/>
      <c r="D3" s="2"/>
      <c r="E3" s="2"/>
      <c r="F3" s="2"/>
      <c r="G3" s="5"/>
      <c r="H3" s="2"/>
      <c r="I3" s="5"/>
      <c r="J3" s="3" t="s">
        <v>2</v>
      </c>
      <c r="K3" s="17" t="s">
        <v>35</v>
      </c>
      <c r="L3" s="17" t="s">
        <v>35</v>
      </c>
      <c r="M3" s="17" t="s">
        <v>35</v>
      </c>
      <c r="N3" s="17" t="s">
        <v>35</v>
      </c>
      <c r="O3" s="17" t="s">
        <v>35</v>
      </c>
      <c r="P3" s="17" t="s">
        <v>35</v>
      </c>
      <c r="Q3" s="17" t="s">
        <v>35</v>
      </c>
      <c r="R3" s="17" t="s">
        <v>35</v>
      </c>
      <c r="S3" s="17" t="s">
        <v>35</v>
      </c>
      <c r="T3" s="17" t="s">
        <v>35</v>
      </c>
    </row>
    <row r="4" spans="1:20" x14ac:dyDescent="0.25">
      <c r="B4" s="2"/>
      <c r="C4" s="2"/>
      <c r="D4" s="2"/>
      <c r="E4" s="2"/>
      <c r="F4" s="2"/>
      <c r="G4" s="5"/>
      <c r="H4" s="2"/>
      <c r="I4" s="5"/>
      <c r="J4" s="3" t="s">
        <v>34</v>
      </c>
      <c r="K4" s="15">
        <v>1000</v>
      </c>
      <c r="L4" s="15">
        <v>1000</v>
      </c>
      <c r="M4" s="15">
        <v>1000</v>
      </c>
      <c r="N4" s="15">
        <v>1000</v>
      </c>
      <c r="O4" s="15">
        <v>1000</v>
      </c>
      <c r="P4" s="15">
        <v>1000</v>
      </c>
      <c r="Q4" s="15">
        <v>1000</v>
      </c>
      <c r="R4" s="15">
        <v>1000</v>
      </c>
      <c r="S4" s="15">
        <v>1000</v>
      </c>
      <c r="T4" s="15">
        <v>1000</v>
      </c>
    </row>
    <row r="5" spans="1:20" x14ac:dyDescent="0.25">
      <c r="B5" s="2"/>
      <c r="C5" s="2"/>
      <c r="D5" s="2"/>
      <c r="E5" s="2"/>
      <c r="F5" s="2"/>
      <c r="G5" s="5"/>
      <c r="H5" s="2"/>
      <c r="I5" s="5"/>
      <c r="J5" s="3" t="s">
        <v>37</v>
      </c>
      <c r="K5" s="15" t="s">
        <v>1</v>
      </c>
      <c r="L5" s="15" t="s">
        <v>1</v>
      </c>
      <c r="M5" s="15" t="s">
        <v>1</v>
      </c>
      <c r="N5" s="15" t="s">
        <v>1</v>
      </c>
      <c r="O5" s="15" t="s">
        <v>1</v>
      </c>
      <c r="P5" s="15" t="s">
        <v>1</v>
      </c>
      <c r="Q5" s="15" t="s">
        <v>1</v>
      </c>
      <c r="R5" s="15" t="s">
        <v>1</v>
      </c>
      <c r="S5" s="15" t="s">
        <v>1</v>
      </c>
      <c r="T5" s="15" t="s">
        <v>1</v>
      </c>
    </row>
    <row r="6" spans="1:20" x14ac:dyDescent="0.25">
      <c r="B6" s="2"/>
      <c r="C6" s="2"/>
      <c r="D6" s="2"/>
      <c r="E6" s="2"/>
      <c r="F6" s="2"/>
      <c r="G6" s="5"/>
      <c r="H6" s="2"/>
      <c r="I6" s="5"/>
      <c r="J6" s="3" t="s">
        <v>64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</row>
    <row r="7" spans="1:20" x14ac:dyDescent="0.25">
      <c r="B7" s="2"/>
      <c r="C7" s="2"/>
      <c r="D7" s="2"/>
      <c r="E7" s="2"/>
      <c r="F7" s="2"/>
      <c r="G7" s="5"/>
      <c r="H7" s="2"/>
      <c r="I7" s="6"/>
      <c r="J7" s="3" t="s">
        <v>3</v>
      </c>
      <c r="K7" s="14" t="s">
        <v>4</v>
      </c>
      <c r="L7" s="14">
        <v>2</v>
      </c>
      <c r="M7" s="14" t="s">
        <v>4</v>
      </c>
      <c r="N7" s="14" t="s">
        <v>4</v>
      </c>
      <c r="O7" s="14" t="s">
        <v>4</v>
      </c>
      <c r="P7" s="14" t="s">
        <v>4</v>
      </c>
      <c r="Q7" s="14" t="s">
        <v>4</v>
      </c>
      <c r="R7" s="14" t="s">
        <v>4</v>
      </c>
      <c r="S7" s="14" t="s">
        <v>4</v>
      </c>
      <c r="T7" s="14" t="s">
        <v>4</v>
      </c>
    </row>
    <row r="8" spans="1:20" x14ac:dyDescent="0.25">
      <c r="B8" s="2"/>
      <c r="C8" s="2"/>
      <c r="D8" s="2"/>
      <c r="E8" s="2"/>
      <c r="F8" s="2"/>
      <c r="G8" s="5"/>
      <c r="H8" s="2"/>
      <c r="I8" s="6"/>
      <c r="J8" s="3" t="s">
        <v>1483</v>
      </c>
      <c r="K8" s="16" t="s">
        <v>1461</v>
      </c>
      <c r="L8" s="16" t="s">
        <v>1462</v>
      </c>
      <c r="M8" s="16" t="s">
        <v>1463</v>
      </c>
      <c r="N8" s="16" t="s">
        <v>1464</v>
      </c>
      <c r="O8" s="16" t="s">
        <v>1465</v>
      </c>
      <c r="P8" s="16" t="s">
        <v>1466</v>
      </c>
      <c r="Q8" s="16" t="s">
        <v>1467</v>
      </c>
      <c r="R8" s="16" t="s">
        <v>1468</v>
      </c>
      <c r="S8" s="16" t="s">
        <v>1469</v>
      </c>
      <c r="T8" s="16" t="s">
        <v>1470</v>
      </c>
    </row>
    <row r="9" spans="1:20" x14ac:dyDescent="0.25">
      <c r="B9" s="2"/>
      <c r="C9" s="2"/>
      <c r="D9" s="2"/>
      <c r="E9" s="2"/>
      <c r="F9" s="2"/>
      <c r="G9" s="5"/>
      <c r="H9" s="2"/>
      <c r="I9" s="6"/>
      <c r="J9" s="3" t="s">
        <v>1484</v>
      </c>
      <c r="K9" s="14">
        <v>1</v>
      </c>
      <c r="L9" s="14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  <c r="S9" s="14">
        <v>1</v>
      </c>
      <c r="T9" s="14">
        <v>1</v>
      </c>
    </row>
    <row r="10" spans="1:20" x14ac:dyDescent="0.25">
      <c r="B10" s="2"/>
      <c r="C10" s="2"/>
      <c r="D10" s="2"/>
      <c r="E10" s="2"/>
      <c r="F10" s="2"/>
      <c r="G10" s="5"/>
      <c r="H10" s="2"/>
      <c r="I10" s="6"/>
      <c r="J10" s="3" t="s">
        <v>1485</v>
      </c>
      <c r="K10" s="16" t="s">
        <v>878</v>
      </c>
      <c r="L10" s="16" t="s">
        <v>1457</v>
      </c>
      <c r="M10" s="16" t="s">
        <v>877</v>
      </c>
      <c r="N10" s="16" t="s">
        <v>69</v>
      </c>
      <c r="O10" s="16" t="s">
        <v>70</v>
      </c>
      <c r="P10" s="16" t="s">
        <v>71</v>
      </c>
      <c r="Q10" s="16" t="s">
        <v>72</v>
      </c>
      <c r="R10" s="16" t="s">
        <v>1458</v>
      </c>
      <c r="S10" s="16" t="s">
        <v>1459</v>
      </c>
      <c r="T10" s="16" t="s">
        <v>1460</v>
      </c>
    </row>
    <row r="11" spans="1:20" x14ac:dyDescent="0.25">
      <c r="B11" s="2"/>
      <c r="C11" s="2"/>
      <c r="D11" s="2"/>
      <c r="E11" s="2"/>
      <c r="F11" s="2"/>
      <c r="G11" s="5"/>
      <c r="H11" s="2"/>
      <c r="I11" s="6"/>
      <c r="J11" s="3" t="s">
        <v>1486</v>
      </c>
      <c r="K11" s="16" t="s">
        <v>1474</v>
      </c>
      <c r="L11" s="16" t="s">
        <v>1488</v>
      </c>
      <c r="M11" s="16" t="s">
        <v>1493</v>
      </c>
      <c r="N11" s="16" t="s">
        <v>1490</v>
      </c>
      <c r="O11" s="16" t="s">
        <v>1494</v>
      </c>
      <c r="P11" s="16" t="s">
        <v>1495</v>
      </c>
      <c r="Q11" s="16" t="s">
        <v>1496</v>
      </c>
      <c r="R11" s="16" t="s">
        <v>1491</v>
      </c>
      <c r="S11" s="16" t="s">
        <v>1492</v>
      </c>
      <c r="T11" s="16" t="s">
        <v>1489</v>
      </c>
    </row>
    <row r="12" spans="1:20" s="7" customFormat="1" x14ac:dyDescent="0.25">
      <c r="A12" s="2"/>
      <c r="B12" s="3" t="s">
        <v>1504</v>
      </c>
      <c r="C12" s="3" t="s">
        <v>1487</v>
      </c>
      <c r="D12" s="3" t="s">
        <v>1497</v>
      </c>
      <c r="E12" s="3" t="s">
        <v>1476</v>
      </c>
      <c r="F12" s="3" t="s">
        <v>1475</v>
      </c>
      <c r="G12" s="3" t="s">
        <v>40</v>
      </c>
      <c r="H12" s="3"/>
      <c r="I12" s="3" t="s">
        <v>41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spans="1:20" x14ac:dyDescent="0.25">
      <c r="B13" s="43">
        <v>1</v>
      </c>
      <c r="C13" s="48" t="s">
        <v>893</v>
      </c>
      <c r="D13" s="45" t="s">
        <v>1498</v>
      </c>
      <c r="E13" s="45" t="s">
        <v>1477</v>
      </c>
      <c r="F13" s="43" t="s">
        <v>32</v>
      </c>
      <c r="G13" s="45" t="s">
        <v>1450</v>
      </c>
      <c r="H13" s="43"/>
      <c r="K13" s="47">
        <v>10000</v>
      </c>
      <c r="L13" s="47">
        <v>50000</v>
      </c>
      <c r="M13" s="47">
        <v>10000</v>
      </c>
      <c r="N13" s="47">
        <v>530000</v>
      </c>
      <c r="O13" s="47">
        <v>500000</v>
      </c>
      <c r="P13" s="47">
        <v>550000</v>
      </c>
      <c r="Q13" s="47">
        <v>550000</v>
      </c>
      <c r="R13" s="47">
        <v>55000</v>
      </c>
      <c r="S13" s="47">
        <v>55000</v>
      </c>
      <c r="T13" s="47">
        <v>100000</v>
      </c>
    </row>
    <row r="14" spans="1:20" x14ac:dyDescent="0.25">
      <c r="B14" s="43">
        <v>2</v>
      </c>
      <c r="C14" s="48" t="s">
        <v>893</v>
      </c>
      <c r="D14" s="45" t="s">
        <v>1499</v>
      </c>
      <c r="E14" s="45" t="s">
        <v>1478</v>
      </c>
      <c r="F14" s="43" t="s">
        <v>1</v>
      </c>
      <c r="G14" s="45" t="s">
        <v>1451</v>
      </c>
      <c r="H14" s="43"/>
      <c r="K14" s="47"/>
      <c r="L14" s="47"/>
      <c r="M14" s="47">
        <v>780</v>
      </c>
      <c r="N14" s="47">
        <v>1500</v>
      </c>
      <c r="O14" s="47">
        <v>2200</v>
      </c>
      <c r="P14" s="47">
        <v>1820</v>
      </c>
      <c r="Q14" s="47">
        <v>1820</v>
      </c>
      <c r="R14" s="47"/>
      <c r="S14" s="47"/>
      <c r="T14" s="47"/>
    </row>
    <row r="15" spans="1:20" x14ac:dyDescent="0.25">
      <c r="B15" s="43">
        <v>3</v>
      </c>
      <c r="C15" s="48" t="s">
        <v>893</v>
      </c>
      <c r="D15" s="45" t="s">
        <v>1500</v>
      </c>
      <c r="E15" s="45" t="s">
        <v>1479</v>
      </c>
      <c r="F15" s="43" t="s">
        <v>1</v>
      </c>
      <c r="G15" s="45" t="s">
        <v>1452</v>
      </c>
      <c r="H15" s="43"/>
      <c r="K15" s="47">
        <v>750</v>
      </c>
      <c r="L15" s="47">
        <v>3300</v>
      </c>
      <c r="M15" s="47"/>
      <c r="N15" s="47">
        <v>1500</v>
      </c>
      <c r="O15" s="47"/>
      <c r="P15" s="47"/>
      <c r="Q15" s="47"/>
      <c r="R15" s="47">
        <v>1350</v>
      </c>
      <c r="S15" s="47">
        <v>1350</v>
      </c>
      <c r="T15" s="47">
        <v>1400</v>
      </c>
    </row>
    <row r="16" spans="1:20" x14ac:dyDescent="0.25">
      <c r="B16" s="43">
        <v>4</v>
      </c>
      <c r="C16" s="48" t="s">
        <v>893</v>
      </c>
      <c r="D16" s="45" t="s">
        <v>1501</v>
      </c>
      <c r="E16" s="45" t="s">
        <v>1480</v>
      </c>
      <c r="F16" s="43" t="s">
        <v>1</v>
      </c>
      <c r="G16" s="45" t="s">
        <v>1453</v>
      </c>
      <c r="H16" s="43"/>
      <c r="K16" s="47">
        <v>400</v>
      </c>
      <c r="L16" s="47">
        <v>300</v>
      </c>
      <c r="M16" s="47">
        <v>400</v>
      </c>
      <c r="N16" s="47">
        <v>1800</v>
      </c>
      <c r="O16" s="47">
        <v>1800</v>
      </c>
      <c r="P16" s="47">
        <v>1730</v>
      </c>
      <c r="Q16" s="47">
        <v>1730</v>
      </c>
      <c r="R16" s="47"/>
      <c r="S16" s="47"/>
      <c r="T16" s="47"/>
    </row>
    <row r="17" spans="2:20" x14ac:dyDescent="0.25">
      <c r="B17" s="43">
        <v>5</v>
      </c>
      <c r="C17" s="48" t="s">
        <v>893</v>
      </c>
      <c r="D17" s="45" t="s">
        <v>1502</v>
      </c>
      <c r="E17" s="45" t="s">
        <v>1481</v>
      </c>
      <c r="F17" s="43" t="s">
        <v>1</v>
      </c>
      <c r="G17" s="45" t="s">
        <v>1454</v>
      </c>
      <c r="H17" s="43"/>
      <c r="K17" s="47"/>
      <c r="L17" s="47"/>
      <c r="M17" s="47"/>
      <c r="N17" s="47">
        <v>14000</v>
      </c>
      <c r="O17" s="47">
        <v>13000</v>
      </c>
      <c r="P17" s="47">
        <v>10500</v>
      </c>
      <c r="Q17" s="47">
        <v>10500</v>
      </c>
      <c r="R17" s="47"/>
      <c r="S17" s="47"/>
      <c r="T17" s="47"/>
    </row>
    <row r="18" spans="2:20" x14ac:dyDescent="0.25">
      <c r="B18" s="43">
        <v>6</v>
      </c>
      <c r="C18" s="48" t="s">
        <v>893</v>
      </c>
      <c r="D18" s="45" t="s">
        <v>1503</v>
      </c>
      <c r="E18" s="45" t="s">
        <v>1482</v>
      </c>
      <c r="F18" s="43" t="s">
        <v>33</v>
      </c>
      <c r="G18" s="45" t="s">
        <v>1455</v>
      </c>
      <c r="H18" s="43"/>
      <c r="K18" s="47"/>
      <c r="L18" s="47"/>
      <c r="M18" s="47"/>
      <c r="N18" s="47">
        <v>15000</v>
      </c>
      <c r="O18" s="47">
        <v>12000</v>
      </c>
      <c r="P18" s="47">
        <v>9000</v>
      </c>
      <c r="Q18" s="47">
        <v>9000</v>
      </c>
      <c r="R18" s="47"/>
      <c r="S18" s="47"/>
      <c r="T18" s="47"/>
    </row>
    <row r="19" spans="2:20" x14ac:dyDescent="0.25">
      <c r="B19" s="43"/>
      <c r="C19" s="43"/>
      <c r="D19" s="43"/>
      <c r="E19" s="43"/>
      <c r="F19" s="43"/>
      <c r="G19" s="43"/>
      <c r="H19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IN57"/>
  <sheetViews>
    <sheetView zoomScale="85" zoomScaleNormal="85" workbookViewId="0">
      <pane xSplit="10" ySplit="8" topLeftCell="K9" activePane="bottomRight" state="frozen"/>
      <selection pane="topRight" activeCell="K1" sqref="K1"/>
      <selection pane="bottomLeft" activeCell="A9" sqref="A9"/>
      <selection pane="bottomRight" activeCell="N13" sqref="N13"/>
    </sheetView>
  </sheetViews>
  <sheetFormatPr defaultRowHeight="15" x14ac:dyDescent="0.25"/>
  <cols>
    <col min="1" max="1" width="2.28515625" style="2" customWidth="1"/>
    <col min="2" max="2" width="9.140625" style="2" customWidth="1"/>
    <col min="3" max="3" width="15.5703125" customWidth="1"/>
    <col min="4" max="4" width="7.140625" customWidth="1"/>
    <col min="5" max="5" width="16.85546875" customWidth="1"/>
    <col min="6" max="9" width="5.28515625" customWidth="1"/>
    <col min="10" max="10" width="19.140625" style="7" bestFit="1" customWidth="1"/>
    <col min="11" max="11" width="21.5703125" style="8" customWidth="1"/>
    <col min="12" max="248" width="21.5703125" customWidth="1"/>
  </cols>
  <sheetData>
    <row r="1" spans="1:248" x14ac:dyDescent="0.25">
      <c r="C1" s="2"/>
      <c r="D1" s="2"/>
      <c r="E1" s="5"/>
      <c r="F1" s="5"/>
      <c r="G1" s="5"/>
      <c r="H1" s="5"/>
      <c r="I1" s="5"/>
      <c r="J1" s="3" t="s">
        <v>36</v>
      </c>
      <c r="K1" s="16" t="s">
        <v>973</v>
      </c>
      <c r="L1" s="16" t="s">
        <v>975</v>
      </c>
      <c r="M1" s="16" t="s">
        <v>977</v>
      </c>
      <c r="N1" s="16" t="s">
        <v>979</v>
      </c>
      <c r="O1" s="16" t="s">
        <v>981</v>
      </c>
      <c r="P1" s="16" t="s">
        <v>983</v>
      </c>
      <c r="Q1" s="16" t="s">
        <v>985</v>
      </c>
      <c r="R1" s="16" t="s">
        <v>987</v>
      </c>
      <c r="S1" s="16" t="s">
        <v>989</v>
      </c>
      <c r="T1" s="16" t="s">
        <v>991</v>
      </c>
      <c r="U1" s="16" t="s">
        <v>993</v>
      </c>
      <c r="V1" s="16" t="s">
        <v>995</v>
      </c>
      <c r="W1" s="16" t="s">
        <v>997</v>
      </c>
      <c r="X1" s="16" t="s">
        <v>999</v>
      </c>
      <c r="Y1" s="16" t="s">
        <v>1001</v>
      </c>
      <c r="Z1" s="16" t="s">
        <v>1003</v>
      </c>
      <c r="AA1" s="16" t="s">
        <v>1005</v>
      </c>
      <c r="AB1" s="16" t="s">
        <v>1007</v>
      </c>
      <c r="AC1" s="16" t="s">
        <v>1009</v>
      </c>
      <c r="AD1" s="16" t="s">
        <v>1011</v>
      </c>
      <c r="AE1" s="16" t="s">
        <v>1013</v>
      </c>
      <c r="AF1" s="16" t="s">
        <v>1015</v>
      </c>
      <c r="AG1" s="16" t="s">
        <v>1017</v>
      </c>
      <c r="AH1" s="16" t="s">
        <v>1019</v>
      </c>
      <c r="AI1" s="16" t="s">
        <v>1021</v>
      </c>
      <c r="AJ1" s="16" t="s">
        <v>1023</v>
      </c>
      <c r="AK1" s="16" t="s">
        <v>1025</v>
      </c>
      <c r="AL1" s="16" t="s">
        <v>1027</v>
      </c>
      <c r="AM1" s="16" t="s">
        <v>1029</v>
      </c>
      <c r="AN1" s="16" t="s">
        <v>1031</v>
      </c>
      <c r="AO1" s="16" t="s">
        <v>1033</v>
      </c>
      <c r="AP1" s="16" t="s">
        <v>1035</v>
      </c>
      <c r="AQ1" s="16" t="s">
        <v>1037</v>
      </c>
      <c r="AR1" s="16" t="s">
        <v>1039</v>
      </c>
      <c r="AS1" s="16" t="s">
        <v>1041</v>
      </c>
      <c r="AT1" s="16" t="s">
        <v>1043</v>
      </c>
      <c r="AU1" s="16" t="s">
        <v>1045</v>
      </c>
      <c r="AV1" s="16" t="s">
        <v>1047</v>
      </c>
      <c r="AW1" s="16" t="s">
        <v>1049</v>
      </c>
      <c r="AX1" s="16" t="s">
        <v>1051</v>
      </c>
      <c r="AY1" s="16" t="s">
        <v>1053</v>
      </c>
      <c r="AZ1" s="16" t="s">
        <v>1055</v>
      </c>
      <c r="BA1" s="16" t="s">
        <v>1057</v>
      </c>
      <c r="BB1" s="16" t="s">
        <v>1059</v>
      </c>
      <c r="BC1" s="16" t="s">
        <v>1061</v>
      </c>
      <c r="BD1" s="16" t="s">
        <v>1063</v>
      </c>
      <c r="BE1" s="16" t="s">
        <v>1065</v>
      </c>
      <c r="BF1" s="16" t="s">
        <v>1067</v>
      </c>
      <c r="BG1" s="16" t="s">
        <v>1069</v>
      </c>
      <c r="BH1" s="16" t="s">
        <v>1071</v>
      </c>
      <c r="BI1" s="16" t="s">
        <v>1073</v>
      </c>
      <c r="BJ1" s="16" t="s">
        <v>1075</v>
      </c>
      <c r="BK1" s="16" t="s">
        <v>1077</v>
      </c>
      <c r="BL1" s="16" t="s">
        <v>1079</v>
      </c>
      <c r="BM1" s="16" t="s">
        <v>1081</v>
      </c>
      <c r="BN1" s="16" t="s">
        <v>1083</v>
      </c>
      <c r="BO1" s="16" t="s">
        <v>1085</v>
      </c>
      <c r="BP1" s="16" t="s">
        <v>1087</v>
      </c>
      <c r="BQ1" s="16" t="s">
        <v>1089</v>
      </c>
      <c r="BR1" s="16" t="s">
        <v>1091</v>
      </c>
      <c r="BS1" s="16" t="s">
        <v>1093</v>
      </c>
      <c r="BT1" s="16" t="s">
        <v>1095</v>
      </c>
      <c r="BU1" s="16" t="s">
        <v>1097</v>
      </c>
      <c r="BV1" s="16" t="s">
        <v>1099</v>
      </c>
      <c r="BW1" s="16" t="s">
        <v>1101</v>
      </c>
      <c r="BX1" s="16" t="s">
        <v>1103</v>
      </c>
      <c r="BY1" s="16" t="s">
        <v>1105</v>
      </c>
      <c r="BZ1" s="16" t="s">
        <v>1107</v>
      </c>
      <c r="CA1" s="16" t="s">
        <v>1109</v>
      </c>
      <c r="CB1" s="16" t="s">
        <v>1111</v>
      </c>
      <c r="CC1" s="16" t="s">
        <v>1113</v>
      </c>
      <c r="CD1" s="16" t="s">
        <v>1115</v>
      </c>
      <c r="CE1" s="16" t="s">
        <v>1117</v>
      </c>
      <c r="CF1" s="16" t="s">
        <v>1119</v>
      </c>
      <c r="CG1" s="16" t="s">
        <v>1121</v>
      </c>
      <c r="CH1" s="16" t="s">
        <v>1123</v>
      </c>
      <c r="CI1" s="16" t="s">
        <v>1125</v>
      </c>
      <c r="CJ1" s="16" t="s">
        <v>1127</v>
      </c>
      <c r="CK1" s="16" t="s">
        <v>1129</v>
      </c>
      <c r="CL1" s="16" t="s">
        <v>1131</v>
      </c>
      <c r="CM1" s="16" t="s">
        <v>1133</v>
      </c>
      <c r="CN1" s="16" t="s">
        <v>1135</v>
      </c>
      <c r="CO1" s="16" t="s">
        <v>1137</v>
      </c>
      <c r="CP1" s="16" t="s">
        <v>1139</v>
      </c>
      <c r="CQ1" s="16" t="s">
        <v>1141</v>
      </c>
      <c r="CR1" s="16" t="s">
        <v>1143</v>
      </c>
      <c r="CS1" s="16" t="s">
        <v>1145</v>
      </c>
      <c r="CT1" s="16" t="s">
        <v>1147</v>
      </c>
      <c r="CU1" s="16" t="s">
        <v>1149</v>
      </c>
      <c r="CV1" s="16" t="s">
        <v>1151</v>
      </c>
      <c r="CW1" s="16" t="s">
        <v>1153</v>
      </c>
      <c r="CX1" s="16" t="s">
        <v>1155</v>
      </c>
      <c r="CY1" s="16" t="s">
        <v>1157</v>
      </c>
      <c r="CZ1" s="16" t="s">
        <v>1159</v>
      </c>
      <c r="DA1" s="16" t="s">
        <v>1161</v>
      </c>
      <c r="DB1" s="16" t="s">
        <v>1163</v>
      </c>
      <c r="DC1" s="16" t="s">
        <v>1165</v>
      </c>
      <c r="DD1" s="16" t="s">
        <v>1167</v>
      </c>
      <c r="DE1" s="16" t="s">
        <v>1169</v>
      </c>
      <c r="DF1" s="16" t="s">
        <v>1171</v>
      </c>
      <c r="DG1" s="16" t="s">
        <v>1173</v>
      </c>
      <c r="DH1" s="16" t="s">
        <v>1175</v>
      </c>
      <c r="DI1" s="16" t="s">
        <v>1177</v>
      </c>
      <c r="DJ1" s="16" t="s">
        <v>1179</v>
      </c>
      <c r="DK1" s="16" t="s">
        <v>1181</v>
      </c>
      <c r="DL1" s="16" t="s">
        <v>1183</v>
      </c>
      <c r="DM1" s="16" t="s">
        <v>1185</v>
      </c>
      <c r="DN1" s="16" t="s">
        <v>1187</v>
      </c>
      <c r="DO1" s="16" t="s">
        <v>1189</v>
      </c>
      <c r="DP1" s="16" t="s">
        <v>1191</v>
      </c>
      <c r="DQ1" s="16" t="s">
        <v>1193</v>
      </c>
      <c r="DR1" s="16" t="s">
        <v>1195</v>
      </c>
      <c r="DS1" s="16" t="s">
        <v>1197</v>
      </c>
      <c r="DT1" s="16" t="s">
        <v>1199</v>
      </c>
      <c r="DU1" s="16" t="s">
        <v>1201</v>
      </c>
      <c r="DV1" s="16" t="s">
        <v>1203</v>
      </c>
      <c r="DW1" s="16" t="s">
        <v>1205</v>
      </c>
      <c r="DX1" s="16" t="s">
        <v>1207</v>
      </c>
      <c r="DY1" s="16" t="s">
        <v>1209</v>
      </c>
      <c r="DZ1" s="16" t="s">
        <v>1211</v>
      </c>
      <c r="EA1" s="16" t="s">
        <v>1213</v>
      </c>
      <c r="EB1" s="16" t="s">
        <v>1215</v>
      </c>
      <c r="EC1" s="16" t="s">
        <v>1217</v>
      </c>
      <c r="ED1" s="16" t="s">
        <v>1219</v>
      </c>
      <c r="EE1" s="16" t="s">
        <v>1221</v>
      </c>
      <c r="EF1" s="16" t="s">
        <v>1223</v>
      </c>
      <c r="EG1" s="16" t="s">
        <v>1225</v>
      </c>
      <c r="EH1" s="16" t="s">
        <v>1227</v>
      </c>
      <c r="EI1" s="16" t="s">
        <v>1229</v>
      </c>
      <c r="EJ1" s="16" t="s">
        <v>1231</v>
      </c>
      <c r="EK1" s="16" t="s">
        <v>1233</v>
      </c>
      <c r="EL1" s="16" t="s">
        <v>1235</v>
      </c>
      <c r="EM1" s="16" t="s">
        <v>1237</v>
      </c>
      <c r="EN1" s="16" t="s">
        <v>1239</v>
      </c>
      <c r="EO1" s="16" t="s">
        <v>1241</v>
      </c>
      <c r="EP1" s="16" t="s">
        <v>1243</v>
      </c>
      <c r="EQ1" s="16" t="s">
        <v>1245</v>
      </c>
      <c r="ER1" s="16" t="s">
        <v>1247</v>
      </c>
      <c r="ES1" s="16" t="s">
        <v>1249</v>
      </c>
      <c r="ET1" s="16" t="s">
        <v>1251</v>
      </c>
      <c r="EU1" s="16" t="s">
        <v>1253</v>
      </c>
      <c r="EV1" s="16" t="s">
        <v>1255</v>
      </c>
      <c r="EW1" s="16" t="s">
        <v>1257</v>
      </c>
      <c r="EX1" s="16" t="s">
        <v>1259</v>
      </c>
      <c r="EY1" s="16" t="s">
        <v>1261</v>
      </c>
      <c r="EZ1" s="16" t="s">
        <v>1263</v>
      </c>
      <c r="FA1" s="16" t="s">
        <v>1265</v>
      </c>
      <c r="FB1" s="16" t="s">
        <v>1267</v>
      </c>
      <c r="FC1" s="16" t="s">
        <v>1269</v>
      </c>
      <c r="FD1" s="16" t="s">
        <v>1271</v>
      </c>
      <c r="FE1" s="16" t="s">
        <v>1273</v>
      </c>
      <c r="FF1" s="16" t="s">
        <v>1275</v>
      </c>
      <c r="FG1" s="16" t="s">
        <v>1277</v>
      </c>
      <c r="FH1" s="16" t="s">
        <v>1279</v>
      </c>
      <c r="FI1" s="16" t="s">
        <v>1281</v>
      </c>
      <c r="FJ1" s="16" t="s">
        <v>1283</v>
      </c>
      <c r="FK1" s="16" t="s">
        <v>1285</v>
      </c>
      <c r="FL1" s="16" t="s">
        <v>1287</v>
      </c>
      <c r="FM1" s="16" t="s">
        <v>1289</v>
      </c>
      <c r="FN1" s="16" t="s">
        <v>1291</v>
      </c>
      <c r="FO1" s="16" t="s">
        <v>1293</v>
      </c>
      <c r="FP1" s="16" t="s">
        <v>1295</v>
      </c>
      <c r="FQ1" s="16" t="s">
        <v>1297</v>
      </c>
      <c r="FR1" s="16" t="s">
        <v>1299</v>
      </c>
      <c r="FS1" s="16" t="s">
        <v>1301</v>
      </c>
      <c r="FT1" s="16" t="s">
        <v>1303</v>
      </c>
      <c r="FU1" s="16" t="s">
        <v>1305</v>
      </c>
      <c r="FV1" s="16" t="s">
        <v>1307</v>
      </c>
      <c r="FW1" s="16" t="s">
        <v>1309</v>
      </c>
      <c r="FX1" s="16" t="s">
        <v>1311</v>
      </c>
      <c r="FY1" s="16" t="s">
        <v>1313</v>
      </c>
      <c r="FZ1" s="16" t="s">
        <v>1315</v>
      </c>
      <c r="GA1" s="16" t="s">
        <v>1317</v>
      </c>
      <c r="GB1" s="16" t="s">
        <v>1319</v>
      </c>
      <c r="GC1" s="16" t="s">
        <v>1321</v>
      </c>
      <c r="GD1" s="16" t="s">
        <v>1323</v>
      </c>
      <c r="GE1" s="16" t="s">
        <v>1325</v>
      </c>
      <c r="GF1" s="16" t="s">
        <v>1327</v>
      </c>
      <c r="GG1" s="16" t="s">
        <v>1329</v>
      </c>
      <c r="GH1" s="16" t="s">
        <v>1331</v>
      </c>
      <c r="GI1" s="16" t="s">
        <v>1333</v>
      </c>
      <c r="GJ1" s="16" t="s">
        <v>1335</v>
      </c>
      <c r="GK1" s="16" t="s">
        <v>1337</v>
      </c>
      <c r="GL1" s="16" t="s">
        <v>1339</v>
      </c>
      <c r="GM1" s="16" t="s">
        <v>1341</v>
      </c>
      <c r="GN1" s="16" t="s">
        <v>1343</v>
      </c>
      <c r="GO1" s="16" t="s">
        <v>1345</v>
      </c>
      <c r="GP1" s="16" t="s">
        <v>1347</v>
      </c>
      <c r="GQ1" s="16" t="s">
        <v>1349</v>
      </c>
      <c r="GR1" s="16" t="s">
        <v>1351</v>
      </c>
      <c r="GS1" s="16" t="s">
        <v>1353</v>
      </c>
      <c r="GT1" s="16" t="s">
        <v>1355</v>
      </c>
      <c r="GU1" s="16" t="s">
        <v>1357</v>
      </c>
      <c r="GV1" s="16" t="s">
        <v>1359</v>
      </c>
      <c r="GW1" s="16" t="s">
        <v>1361</v>
      </c>
      <c r="GX1" s="16" t="s">
        <v>1363</v>
      </c>
      <c r="GY1" s="16" t="s">
        <v>1365</v>
      </c>
      <c r="GZ1" s="16" t="s">
        <v>1367</v>
      </c>
      <c r="HA1" s="16" t="s">
        <v>1369</v>
      </c>
      <c r="HB1" s="16" t="s">
        <v>1371</v>
      </c>
      <c r="HC1" s="16" t="s">
        <v>1373</v>
      </c>
      <c r="HD1" s="16" t="s">
        <v>1375</v>
      </c>
      <c r="HE1" s="16" t="s">
        <v>1377</v>
      </c>
      <c r="HF1" s="16" t="s">
        <v>1379</v>
      </c>
      <c r="HG1" s="16" t="s">
        <v>1381</v>
      </c>
      <c r="HH1" s="16" t="s">
        <v>1383</v>
      </c>
      <c r="HI1" s="16" t="s">
        <v>1385</v>
      </c>
      <c r="HJ1" s="16" t="s">
        <v>1387</v>
      </c>
      <c r="HK1" s="16" t="s">
        <v>1389</v>
      </c>
      <c r="HL1" s="16" t="s">
        <v>1391</v>
      </c>
      <c r="HM1" s="16" t="s">
        <v>1393</v>
      </c>
      <c r="HN1" s="16" t="s">
        <v>1395</v>
      </c>
      <c r="HO1" s="16" t="s">
        <v>1397</v>
      </c>
      <c r="HP1" s="16" t="s">
        <v>1399</v>
      </c>
      <c r="HQ1" s="16" t="s">
        <v>1401</v>
      </c>
      <c r="HR1" s="16" t="s">
        <v>1403</v>
      </c>
      <c r="HS1" s="16" t="s">
        <v>1405</v>
      </c>
      <c r="HT1" s="16" t="s">
        <v>1407</v>
      </c>
      <c r="HU1" s="16" t="s">
        <v>1409</v>
      </c>
      <c r="HV1" s="16" t="s">
        <v>1411</v>
      </c>
      <c r="HW1" s="16" t="s">
        <v>1413</v>
      </c>
      <c r="HX1" s="16" t="s">
        <v>1415</v>
      </c>
      <c r="HY1" s="16" t="s">
        <v>1417</v>
      </c>
      <c r="HZ1" s="16" t="s">
        <v>1419</v>
      </c>
      <c r="IA1" s="16" t="s">
        <v>1421</v>
      </c>
      <c r="IB1" s="16" t="s">
        <v>1423</v>
      </c>
      <c r="IC1" s="16" t="s">
        <v>1425</v>
      </c>
      <c r="ID1" s="16" t="s">
        <v>1427</v>
      </c>
      <c r="IE1" s="16" t="s">
        <v>1429</v>
      </c>
      <c r="IF1" s="16" t="s">
        <v>1431</v>
      </c>
      <c r="IG1" s="16" t="s">
        <v>1433</v>
      </c>
      <c r="IH1" s="16" t="s">
        <v>1435</v>
      </c>
      <c r="II1" s="16" t="s">
        <v>1437</v>
      </c>
      <c r="IJ1" s="16" t="s">
        <v>1439</v>
      </c>
      <c r="IK1" s="16" t="s">
        <v>1441</v>
      </c>
      <c r="IL1" s="16" t="s">
        <v>1443</v>
      </c>
      <c r="IM1" s="16" t="s">
        <v>1445</v>
      </c>
      <c r="IN1" s="16" t="s">
        <v>1447</v>
      </c>
    </row>
    <row r="2" spans="1:248" x14ac:dyDescent="0.25">
      <c r="C2" s="5"/>
      <c r="D2" s="5"/>
      <c r="E2" s="5"/>
      <c r="F2" s="5"/>
      <c r="G2" s="5"/>
      <c r="H2" s="5"/>
      <c r="I2" s="5"/>
      <c r="J2" s="3" t="s">
        <v>65</v>
      </c>
      <c r="K2" s="16" t="s">
        <v>974</v>
      </c>
      <c r="L2" s="16" t="s">
        <v>976</v>
      </c>
      <c r="M2" s="16" t="s">
        <v>978</v>
      </c>
      <c r="N2" s="16" t="s">
        <v>980</v>
      </c>
      <c r="O2" s="16" t="s">
        <v>982</v>
      </c>
      <c r="P2" s="16" t="s">
        <v>984</v>
      </c>
      <c r="Q2" s="16" t="s">
        <v>986</v>
      </c>
      <c r="R2" s="16" t="s">
        <v>988</v>
      </c>
      <c r="S2" s="16" t="s">
        <v>990</v>
      </c>
      <c r="T2" s="16" t="s">
        <v>992</v>
      </c>
      <c r="U2" s="16" t="s">
        <v>994</v>
      </c>
      <c r="V2" s="16" t="s">
        <v>996</v>
      </c>
      <c r="W2" s="16" t="s">
        <v>998</v>
      </c>
      <c r="X2" s="16" t="s">
        <v>1000</v>
      </c>
      <c r="Y2" s="16" t="s">
        <v>1002</v>
      </c>
      <c r="Z2" s="16" t="s">
        <v>1004</v>
      </c>
      <c r="AA2" s="16" t="s">
        <v>1006</v>
      </c>
      <c r="AB2" s="16" t="s">
        <v>1008</v>
      </c>
      <c r="AC2" s="16" t="s">
        <v>1010</v>
      </c>
      <c r="AD2" s="16" t="s">
        <v>1012</v>
      </c>
      <c r="AE2" s="16" t="s">
        <v>1014</v>
      </c>
      <c r="AF2" s="16" t="s">
        <v>1016</v>
      </c>
      <c r="AG2" s="16" t="s">
        <v>1018</v>
      </c>
      <c r="AH2" s="16" t="s">
        <v>1020</v>
      </c>
      <c r="AI2" s="16" t="s">
        <v>1022</v>
      </c>
      <c r="AJ2" s="16" t="s">
        <v>1024</v>
      </c>
      <c r="AK2" s="16" t="s">
        <v>1026</v>
      </c>
      <c r="AL2" s="16" t="s">
        <v>1028</v>
      </c>
      <c r="AM2" s="16" t="s">
        <v>1030</v>
      </c>
      <c r="AN2" s="16" t="s">
        <v>1032</v>
      </c>
      <c r="AO2" s="16" t="s">
        <v>1034</v>
      </c>
      <c r="AP2" s="16" t="s">
        <v>1036</v>
      </c>
      <c r="AQ2" s="16" t="s">
        <v>1038</v>
      </c>
      <c r="AR2" s="16" t="s">
        <v>1040</v>
      </c>
      <c r="AS2" s="16" t="s">
        <v>1042</v>
      </c>
      <c r="AT2" s="16" t="s">
        <v>1044</v>
      </c>
      <c r="AU2" s="16" t="s">
        <v>1046</v>
      </c>
      <c r="AV2" s="16" t="s">
        <v>1048</v>
      </c>
      <c r="AW2" s="16" t="s">
        <v>1050</v>
      </c>
      <c r="AX2" s="16" t="s">
        <v>1052</v>
      </c>
      <c r="AY2" s="16" t="s">
        <v>1054</v>
      </c>
      <c r="AZ2" s="16" t="s">
        <v>1056</v>
      </c>
      <c r="BA2" s="16" t="s">
        <v>1058</v>
      </c>
      <c r="BB2" s="16" t="s">
        <v>1060</v>
      </c>
      <c r="BC2" s="16" t="s">
        <v>1062</v>
      </c>
      <c r="BD2" s="16" t="s">
        <v>1064</v>
      </c>
      <c r="BE2" s="16" t="s">
        <v>1066</v>
      </c>
      <c r="BF2" s="16" t="s">
        <v>1068</v>
      </c>
      <c r="BG2" s="16" t="s">
        <v>1070</v>
      </c>
      <c r="BH2" s="16" t="s">
        <v>1072</v>
      </c>
      <c r="BI2" s="16" t="s">
        <v>1074</v>
      </c>
      <c r="BJ2" s="16" t="s">
        <v>1076</v>
      </c>
      <c r="BK2" s="16" t="s">
        <v>1078</v>
      </c>
      <c r="BL2" s="16" t="s">
        <v>1080</v>
      </c>
      <c r="BM2" s="16" t="s">
        <v>1082</v>
      </c>
      <c r="BN2" s="16" t="s">
        <v>1084</v>
      </c>
      <c r="BO2" s="16" t="s">
        <v>1086</v>
      </c>
      <c r="BP2" s="16" t="s">
        <v>1088</v>
      </c>
      <c r="BQ2" s="16" t="s">
        <v>1090</v>
      </c>
      <c r="BR2" s="16" t="s">
        <v>1092</v>
      </c>
      <c r="BS2" s="16" t="s">
        <v>1094</v>
      </c>
      <c r="BT2" s="16" t="s">
        <v>1096</v>
      </c>
      <c r="BU2" s="16" t="s">
        <v>1098</v>
      </c>
      <c r="BV2" s="16" t="s">
        <v>1100</v>
      </c>
      <c r="BW2" s="16" t="s">
        <v>1102</v>
      </c>
      <c r="BX2" s="16" t="s">
        <v>1104</v>
      </c>
      <c r="BY2" s="16" t="s">
        <v>1106</v>
      </c>
      <c r="BZ2" s="16" t="s">
        <v>1108</v>
      </c>
      <c r="CA2" s="16" t="s">
        <v>1110</v>
      </c>
      <c r="CB2" s="16" t="s">
        <v>1112</v>
      </c>
      <c r="CC2" s="16" t="s">
        <v>1114</v>
      </c>
      <c r="CD2" s="16" t="s">
        <v>1116</v>
      </c>
      <c r="CE2" s="16" t="s">
        <v>1118</v>
      </c>
      <c r="CF2" s="16" t="s">
        <v>1120</v>
      </c>
      <c r="CG2" s="16" t="s">
        <v>1122</v>
      </c>
      <c r="CH2" s="16" t="s">
        <v>1124</v>
      </c>
      <c r="CI2" s="16" t="s">
        <v>1126</v>
      </c>
      <c r="CJ2" s="16" t="s">
        <v>1128</v>
      </c>
      <c r="CK2" s="16" t="s">
        <v>1130</v>
      </c>
      <c r="CL2" s="16" t="s">
        <v>1132</v>
      </c>
      <c r="CM2" s="16" t="s">
        <v>1134</v>
      </c>
      <c r="CN2" s="16" t="s">
        <v>1136</v>
      </c>
      <c r="CO2" s="16" t="s">
        <v>1138</v>
      </c>
      <c r="CP2" s="16" t="s">
        <v>1140</v>
      </c>
      <c r="CQ2" s="16" t="s">
        <v>1142</v>
      </c>
      <c r="CR2" s="16" t="s">
        <v>1144</v>
      </c>
      <c r="CS2" s="16" t="s">
        <v>1146</v>
      </c>
      <c r="CT2" s="16" t="s">
        <v>1148</v>
      </c>
      <c r="CU2" s="16" t="s">
        <v>1150</v>
      </c>
      <c r="CV2" s="16" t="s">
        <v>1152</v>
      </c>
      <c r="CW2" s="16" t="s">
        <v>1154</v>
      </c>
      <c r="CX2" s="16" t="s">
        <v>1156</v>
      </c>
      <c r="CY2" s="16" t="s">
        <v>1158</v>
      </c>
      <c r="CZ2" s="16" t="s">
        <v>1160</v>
      </c>
      <c r="DA2" s="16" t="s">
        <v>1162</v>
      </c>
      <c r="DB2" s="16" t="s">
        <v>1164</v>
      </c>
      <c r="DC2" s="16" t="s">
        <v>1166</v>
      </c>
      <c r="DD2" s="16" t="s">
        <v>1168</v>
      </c>
      <c r="DE2" s="16" t="s">
        <v>1170</v>
      </c>
      <c r="DF2" s="16" t="s">
        <v>1172</v>
      </c>
      <c r="DG2" s="16" t="s">
        <v>1174</v>
      </c>
      <c r="DH2" s="16" t="s">
        <v>1176</v>
      </c>
      <c r="DI2" s="16" t="s">
        <v>1178</v>
      </c>
      <c r="DJ2" s="16" t="s">
        <v>1180</v>
      </c>
      <c r="DK2" s="16" t="s">
        <v>1182</v>
      </c>
      <c r="DL2" s="16" t="s">
        <v>1184</v>
      </c>
      <c r="DM2" s="16" t="s">
        <v>1186</v>
      </c>
      <c r="DN2" s="16" t="s">
        <v>1188</v>
      </c>
      <c r="DO2" s="16" t="s">
        <v>1190</v>
      </c>
      <c r="DP2" s="16" t="s">
        <v>1192</v>
      </c>
      <c r="DQ2" s="16" t="s">
        <v>1194</v>
      </c>
      <c r="DR2" s="16" t="s">
        <v>1196</v>
      </c>
      <c r="DS2" s="16" t="s">
        <v>1198</v>
      </c>
      <c r="DT2" s="16" t="s">
        <v>1200</v>
      </c>
      <c r="DU2" s="16" t="s">
        <v>1202</v>
      </c>
      <c r="DV2" s="16" t="s">
        <v>1204</v>
      </c>
      <c r="DW2" s="16" t="s">
        <v>1206</v>
      </c>
      <c r="DX2" s="16" t="s">
        <v>1208</v>
      </c>
      <c r="DY2" s="16" t="s">
        <v>1210</v>
      </c>
      <c r="DZ2" s="16" t="s">
        <v>1212</v>
      </c>
      <c r="EA2" s="16" t="s">
        <v>1214</v>
      </c>
      <c r="EB2" s="16" t="s">
        <v>1216</v>
      </c>
      <c r="EC2" s="16" t="s">
        <v>1218</v>
      </c>
      <c r="ED2" s="16" t="s">
        <v>1220</v>
      </c>
      <c r="EE2" s="16" t="s">
        <v>1222</v>
      </c>
      <c r="EF2" s="16" t="s">
        <v>1224</v>
      </c>
      <c r="EG2" s="16" t="s">
        <v>1226</v>
      </c>
      <c r="EH2" s="16" t="s">
        <v>1228</v>
      </c>
      <c r="EI2" s="16" t="s">
        <v>1230</v>
      </c>
      <c r="EJ2" s="16" t="s">
        <v>1232</v>
      </c>
      <c r="EK2" s="16" t="s">
        <v>1234</v>
      </c>
      <c r="EL2" s="16" t="s">
        <v>1236</v>
      </c>
      <c r="EM2" s="16" t="s">
        <v>1238</v>
      </c>
      <c r="EN2" s="16" t="s">
        <v>1240</v>
      </c>
      <c r="EO2" s="16" t="s">
        <v>1242</v>
      </c>
      <c r="EP2" s="16" t="s">
        <v>1244</v>
      </c>
      <c r="EQ2" s="16" t="s">
        <v>1246</v>
      </c>
      <c r="ER2" s="16" t="s">
        <v>1248</v>
      </c>
      <c r="ES2" s="16" t="s">
        <v>1250</v>
      </c>
      <c r="ET2" s="16" t="s">
        <v>1252</v>
      </c>
      <c r="EU2" s="16" t="s">
        <v>1254</v>
      </c>
      <c r="EV2" s="16" t="s">
        <v>1256</v>
      </c>
      <c r="EW2" s="16" t="s">
        <v>1258</v>
      </c>
      <c r="EX2" s="16" t="s">
        <v>1260</v>
      </c>
      <c r="EY2" s="16" t="s">
        <v>1262</v>
      </c>
      <c r="EZ2" s="16" t="s">
        <v>1264</v>
      </c>
      <c r="FA2" s="16" t="s">
        <v>1266</v>
      </c>
      <c r="FB2" s="16" t="s">
        <v>1268</v>
      </c>
      <c r="FC2" s="16" t="s">
        <v>1270</v>
      </c>
      <c r="FD2" s="16" t="s">
        <v>1272</v>
      </c>
      <c r="FE2" s="16" t="s">
        <v>1274</v>
      </c>
      <c r="FF2" s="16" t="s">
        <v>1276</v>
      </c>
      <c r="FG2" s="16" t="s">
        <v>1278</v>
      </c>
      <c r="FH2" s="16" t="s">
        <v>1280</v>
      </c>
      <c r="FI2" s="16" t="s">
        <v>1282</v>
      </c>
      <c r="FJ2" s="16" t="s">
        <v>1284</v>
      </c>
      <c r="FK2" s="16" t="s">
        <v>1286</v>
      </c>
      <c r="FL2" s="16" t="s">
        <v>1288</v>
      </c>
      <c r="FM2" s="16" t="s">
        <v>1290</v>
      </c>
      <c r="FN2" s="16" t="s">
        <v>1292</v>
      </c>
      <c r="FO2" s="16" t="s">
        <v>1294</v>
      </c>
      <c r="FP2" s="16" t="s">
        <v>1296</v>
      </c>
      <c r="FQ2" s="16" t="s">
        <v>1298</v>
      </c>
      <c r="FR2" s="16" t="s">
        <v>1300</v>
      </c>
      <c r="FS2" s="16" t="s">
        <v>1302</v>
      </c>
      <c r="FT2" s="16" t="s">
        <v>1304</v>
      </c>
      <c r="FU2" s="16" t="s">
        <v>1306</v>
      </c>
      <c r="FV2" s="16" t="s">
        <v>1308</v>
      </c>
      <c r="FW2" s="16" t="s">
        <v>1310</v>
      </c>
      <c r="FX2" s="16" t="s">
        <v>1312</v>
      </c>
      <c r="FY2" s="16" t="s">
        <v>1314</v>
      </c>
      <c r="FZ2" s="16" t="s">
        <v>1316</v>
      </c>
      <c r="GA2" s="16" t="s">
        <v>1318</v>
      </c>
      <c r="GB2" s="16" t="s">
        <v>1320</v>
      </c>
      <c r="GC2" s="16" t="s">
        <v>1322</v>
      </c>
      <c r="GD2" s="16" t="s">
        <v>1324</v>
      </c>
      <c r="GE2" s="16" t="s">
        <v>1326</v>
      </c>
      <c r="GF2" s="16" t="s">
        <v>1328</v>
      </c>
      <c r="GG2" s="16" t="s">
        <v>1330</v>
      </c>
      <c r="GH2" s="16" t="s">
        <v>1332</v>
      </c>
      <c r="GI2" s="16" t="s">
        <v>1334</v>
      </c>
      <c r="GJ2" s="16" t="s">
        <v>1336</v>
      </c>
      <c r="GK2" s="16" t="s">
        <v>1338</v>
      </c>
      <c r="GL2" s="16" t="s">
        <v>1340</v>
      </c>
      <c r="GM2" s="16" t="s">
        <v>1342</v>
      </c>
      <c r="GN2" s="16" t="s">
        <v>1344</v>
      </c>
      <c r="GO2" s="16" t="s">
        <v>1346</v>
      </c>
      <c r="GP2" s="16" t="s">
        <v>1348</v>
      </c>
      <c r="GQ2" s="16" t="s">
        <v>1350</v>
      </c>
      <c r="GR2" s="16" t="s">
        <v>1352</v>
      </c>
      <c r="GS2" s="16" t="s">
        <v>1354</v>
      </c>
      <c r="GT2" s="16" t="s">
        <v>1356</v>
      </c>
      <c r="GU2" s="16" t="s">
        <v>1358</v>
      </c>
      <c r="GV2" s="16" t="s">
        <v>1360</v>
      </c>
      <c r="GW2" s="16" t="s">
        <v>1362</v>
      </c>
      <c r="GX2" s="16" t="s">
        <v>1364</v>
      </c>
      <c r="GY2" s="16" t="s">
        <v>1366</v>
      </c>
      <c r="GZ2" s="16" t="s">
        <v>1368</v>
      </c>
      <c r="HA2" s="16" t="s">
        <v>1370</v>
      </c>
      <c r="HB2" s="16" t="s">
        <v>1372</v>
      </c>
      <c r="HC2" s="16" t="s">
        <v>1374</v>
      </c>
      <c r="HD2" s="16" t="s">
        <v>1376</v>
      </c>
      <c r="HE2" s="16" t="s">
        <v>1378</v>
      </c>
      <c r="HF2" s="16" t="s">
        <v>1380</v>
      </c>
      <c r="HG2" s="16" t="s">
        <v>1382</v>
      </c>
      <c r="HH2" s="16" t="s">
        <v>1384</v>
      </c>
      <c r="HI2" s="16" t="s">
        <v>1386</v>
      </c>
      <c r="HJ2" s="16" t="s">
        <v>1388</v>
      </c>
      <c r="HK2" s="16" t="s">
        <v>1390</v>
      </c>
      <c r="HL2" s="16" t="s">
        <v>1392</v>
      </c>
      <c r="HM2" s="16" t="s">
        <v>1394</v>
      </c>
      <c r="HN2" s="16" t="s">
        <v>1396</v>
      </c>
      <c r="HO2" s="16" t="s">
        <v>1398</v>
      </c>
      <c r="HP2" s="16" t="s">
        <v>1400</v>
      </c>
      <c r="HQ2" s="16" t="s">
        <v>1402</v>
      </c>
      <c r="HR2" s="16" t="s">
        <v>1404</v>
      </c>
      <c r="HS2" s="16" t="s">
        <v>1406</v>
      </c>
      <c r="HT2" s="16" t="s">
        <v>1408</v>
      </c>
      <c r="HU2" s="16" t="s">
        <v>1410</v>
      </c>
      <c r="HV2" s="16" t="s">
        <v>1412</v>
      </c>
      <c r="HW2" s="16" t="s">
        <v>1414</v>
      </c>
      <c r="HX2" s="16" t="s">
        <v>1416</v>
      </c>
      <c r="HY2" s="16" t="s">
        <v>1418</v>
      </c>
      <c r="HZ2" s="16" t="s">
        <v>1420</v>
      </c>
      <c r="IA2" s="16" t="s">
        <v>1422</v>
      </c>
      <c r="IB2" s="16" t="s">
        <v>1424</v>
      </c>
      <c r="IC2" s="16" t="s">
        <v>1426</v>
      </c>
      <c r="ID2" s="16" t="s">
        <v>1428</v>
      </c>
      <c r="IE2" s="16" t="s">
        <v>1430</v>
      </c>
      <c r="IF2" s="16" t="s">
        <v>1432</v>
      </c>
      <c r="IG2" s="16" t="s">
        <v>1434</v>
      </c>
      <c r="IH2" s="16" t="s">
        <v>1436</v>
      </c>
      <c r="II2" s="16" t="s">
        <v>1438</v>
      </c>
      <c r="IJ2" s="16" t="s">
        <v>1440</v>
      </c>
      <c r="IK2" s="16" t="s">
        <v>1442</v>
      </c>
      <c r="IL2" s="16" t="s">
        <v>1444</v>
      </c>
      <c r="IM2" s="16" t="s">
        <v>1446</v>
      </c>
      <c r="IN2" s="16" t="s">
        <v>1448</v>
      </c>
    </row>
    <row r="3" spans="1:248" x14ac:dyDescent="0.25">
      <c r="C3" s="5"/>
      <c r="D3" s="5"/>
      <c r="E3" s="5"/>
      <c r="F3" s="5"/>
      <c r="G3" s="5"/>
      <c r="H3" s="5"/>
      <c r="I3" s="5"/>
      <c r="J3" s="3" t="s">
        <v>2</v>
      </c>
      <c r="K3" s="16" t="s">
        <v>35</v>
      </c>
      <c r="L3" s="16" t="s">
        <v>35</v>
      </c>
      <c r="M3" s="16" t="s">
        <v>35</v>
      </c>
      <c r="N3" s="16" t="s">
        <v>35</v>
      </c>
      <c r="O3" s="16" t="s">
        <v>35</v>
      </c>
      <c r="P3" s="16" t="s">
        <v>35</v>
      </c>
      <c r="Q3" s="16" t="s">
        <v>35</v>
      </c>
      <c r="R3" s="16" t="s">
        <v>35</v>
      </c>
      <c r="S3" s="16" t="s">
        <v>35</v>
      </c>
      <c r="T3" s="16" t="s">
        <v>35</v>
      </c>
      <c r="U3" s="16" t="s">
        <v>35</v>
      </c>
      <c r="V3" s="16" t="s">
        <v>35</v>
      </c>
      <c r="W3" s="16" t="s">
        <v>35</v>
      </c>
      <c r="X3" s="16" t="s">
        <v>35</v>
      </c>
      <c r="Y3" s="16" t="s">
        <v>35</v>
      </c>
      <c r="Z3" s="16" t="s">
        <v>35</v>
      </c>
      <c r="AA3" s="16" t="s">
        <v>35</v>
      </c>
      <c r="AB3" s="16" t="s">
        <v>35</v>
      </c>
      <c r="AC3" s="16" t="s">
        <v>35</v>
      </c>
      <c r="AD3" s="16" t="s">
        <v>35</v>
      </c>
      <c r="AE3" s="16" t="s">
        <v>35</v>
      </c>
      <c r="AF3" s="16" t="s">
        <v>35</v>
      </c>
      <c r="AG3" s="16" t="s">
        <v>35</v>
      </c>
      <c r="AH3" s="16" t="s">
        <v>35</v>
      </c>
      <c r="AI3" s="16" t="s">
        <v>35</v>
      </c>
      <c r="AJ3" s="16" t="s">
        <v>35</v>
      </c>
      <c r="AK3" s="16" t="s">
        <v>35</v>
      </c>
      <c r="AL3" s="16" t="s">
        <v>35</v>
      </c>
      <c r="AM3" s="16" t="s">
        <v>35</v>
      </c>
      <c r="AN3" s="16" t="s">
        <v>35</v>
      </c>
      <c r="AO3" s="16" t="s">
        <v>35</v>
      </c>
      <c r="AP3" s="16" t="s">
        <v>35</v>
      </c>
      <c r="AQ3" s="16" t="s">
        <v>35</v>
      </c>
      <c r="AR3" s="16" t="s">
        <v>35</v>
      </c>
      <c r="AS3" s="16" t="s">
        <v>35</v>
      </c>
      <c r="AT3" s="16" t="s">
        <v>35</v>
      </c>
      <c r="AU3" s="16" t="s">
        <v>35</v>
      </c>
      <c r="AV3" s="16" t="s">
        <v>35</v>
      </c>
      <c r="AW3" s="16" t="s">
        <v>35</v>
      </c>
      <c r="AX3" s="16" t="s">
        <v>35</v>
      </c>
      <c r="AY3" s="16" t="s">
        <v>35</v>
      </c>
      <c r="AZ3" s="16" t="s">
        <v>35</v>
      </c>
      <c r="BA3" s="16" t="s">
        <v>35</v>
      </c>
      <c r="BB3" s="16" t="s">
        <v>35</v>
      </c>
      <c r="BC3" s="16" t="s">
        <v>35</v>
      </c>
      <c r="BD3" s="16" t="s">
        <v>35</v>
      </c>
      <c r="BE3" s="16" t="s">
        <v>35</v>
      </c>
      <c r="BF3" s="16" t="s">
        <v>35</v>
      </c>
      <c r="BG3" s="16" t="s">
        <v>35</v>
      </c>
      <c r="BH3" s="16" t="s">
        <v>35</v>
      </c>
      <c r="BI3" s="16" t="s">
        <v>35</v>
      </c>
      <c r="BJ3" s="16" t="s">
        <v>35</v>
      </c>
      <c r="BK3" s="16" t="s">
        <v>35</v>
      </c>
      <c r="BL3" s="16" t="s">
        <v>35</v>
      </c>
      <c r="BM3" s="16" t="s">
        <v>35</v>
      </c>
      <c r="BN3" s="16" t="s">
        <v>35</v>
      </c>
      <c r="BO3" s="16" t="s">
        <v>35</v>
      </c>
      <c r="BP3" s="16" t="s">
        <v>35</v>
      </c>
      <c r="BQ3" s="16" t="s">
        <v>35</v>
      </c>
      <c r="BR3" s="16" t="s">
        <v>35</v>
      </c>
      <c r="BS3" s="16" t="s">
        <v>35</v>
      </c>
      <c r="BT3" s="16" t="s">
        <v>35</v>
      </c>
      <c r="BU3" s="16" t="s">
        <v>35</v>
      </c>
      <c r="BV3" s="16" t="s">
        <v>35</v>
      </c>
      <c r="BW3" s="16" t="s">
        <v>35</v>
      </c>
      <c r="BX3" s="16" t="s">
        <v>35</v>
      </c>
      <c r="BY3" s="16" t="s">
        <v>35</v>
      </c>
      <c r="BZ3" s="16" t="s">
        <v>35</v>
      </c>
      <c r="CA3" s="16" t="s">
        <v>35</v>
      </c>
      <c r="CB3" s="16" t="s">
        <v>35</v>
      </c>
      <c r="CC3" s="16" t="s">
        <v>35</v>
      </c>
      <c r="CD3" s="16" t="s">
        <v>35</v>
      </c>
      <c r="CE3" s="16" t="s">
        <v>35</v>
      </c>
      <c r="CF3" s="16" t="s">
        <v>35</v>
      </c>
      <c r="CG3" s="16" t="s">
        <v>35</v>
      </c>
      <c r="CH3" s="16" t="s">
        <v>35</v>
      </c>
      <c r="CI3" s="16" t="s">
        <v>35</v>
      </c>
      <c r="CJ3" s="16" t="s">
        <v>35</v>
      </c>
      <c r="CK3" s="16" t="s">
        <v>35</v>
      </c>
      <c r="CL3" s="16" t="s">
        <v>35</v>
      </c>
      <c r="CM3" s="16" t="s">
        <v>35</v>
      </c>
      <c r="CN3" s="16" t="s">
        <v>35</v>
      </c>
      <c r="CO3" s="16" t="s">
        <v>35</v>
      </c>
      <c r="CP3" s="16" t="s">
        <v>35</v>
      </c>
      <c r="CQ3" s="16" t="s">
        <v>35</v>
      </c>
      <c r="CR3" s="16" t="s">
        <v>35</v>
      </c>
      <c r="CS3" s="16" t="s">
        <v>35</v>
      </c>
      <c r="CT3" s="16" t="s">
        <v>35</v>
      </c>
      <c r="CU3" s="16" t="s">
        <v>35</v>
      </c>
      <c r="CV3" s="16" t="s">
        <v>35</v>
      </c>
      <c r="CW3" s="16" t="s">
        <v>35</v>
      </c>
      <c r="CX3" s="16" t="s">
        <v>35</v>
      </c>
      <c r="CY3" s="16" t="s">
        <v>35</v>
      </c>
      <c r="CZ3" s="16" t="s">
        <v>35</v>
      </c>
      <c r="DA3" s="16" t="s">
        <v>35</v>
      </c>
      <c r="DB3" s="16" t="s">
        <v>35</v>
      </c>
      <c r="DC3" s="16" t="s">
        <v>35</v>
      </c>
      <c r="DD3" s="16" t="s">
        <v>35</v>
      </c>
      <c r="DE3" s="16" t="s">
        <v>35</v>
      </c>
      <c r="DF3" s="16" t="s">
        <v>35</v>
      </c>
      <c r="DG3" s="16" t="s">
        <v>35</v>
      </c>
      <c r="DH3" s="16" t="s">
        <v>35</v>
      </c>
      <c r="DI3" s="16" t="s">
        <v>35</v>
      </c>
      <c r="DJ3" s="16" t="s">
        <v>35</v>
      </c>
      <c r="DK3" s="16" t="s">
        <v>35</v>
      </c>
      <c r="DL3" s="16" t="s">
        <v>35</v>
      </c>
      <c r="DM3" s="16" t="s">
        <v>35</v>
      </c>
      <c r="DN3" s="16" t="s">
        <v>35</v>
      </c>
      <c r="DO3" s="16" t="s">
        <v>35</v>
      </c>
      <c r="DP3" s="16" t="s">
        <v>35</v>
      </c>
      <c r="DQ3" s="16" t="s">
        <v>35</v>
      </c>
      <c r="DR3" s="16" t="s">
        <v>35</v>
      </c>
      <c r="DS3" s="16" t="s">
        <v>35</v>
      </c>
      <c r="DT3" s="16" t="s">
        <v>35</v>
      </c>
      <c r="DU3" s="16" t="s">
        <v>35</v>
      </c>
      <c r="DV3" s="16" t="s">
        <v>35</v>
      </c>
      <c r="DW3" s="16" t="s">
        <v>35</v>
      </c>
      <c r="DX3" s="16" t="s">
        <v>35</v>
      </c>
      <c r="DY3" s="16" t="s">
        <v>35</v>
      </c>
      <c r="DZ3" s="16" t="s">
        <v>35</v>
      </c>
      <c r="EA3" s="16" t="s">
        <v>35</v>
      </c>
      <c r="EB3" s="16" t="s">
        <v>35</v>
      </c>
      <c r="EC3" s="16" t="s">
        <v>35</v>
      </c>
      <c r="ED3" s="16" t="s">
        <v>35</v>
      </c>
      <c r="EE3" s="16" t="s">
        <v>35</v>
      </c>
      <c r="EF3" s="16" t="s">
        <v>35</v>
      </c>
      <c r="EG3" s="16" t="s">
        <v>35</v>
      </c>
      <c r="EH3" s="16" t="s">
        <v>35</v>
      </c>
      <c r="EI3" s="16" t="s">
        <v>35</v>
      </c>
      <c r="EJ3" s="16" t="s">
        <v>35</v>
      </c>
      <c r="EK3" s="16" t="s">
        <v>35</v>
      </c>
      <c r="EL3" s="16" t="s">
        <v>35</v>
      </c>
      <c r="EM3" s="16" t="s">
        <v>35</v>
      </c>
      <c r="EN3" s="16" t="s">
        <v>35</v>
      </c>
      <c r="EO3" s="16" t="s">
        <v>35</v>
      </c>
      <c r="EP3" s="16" t="s">
        <v>35</v>
      </c>
      <c r="EQ3" s="16" t="s">
        <v>35</v>
      </c>
      <c r="ER3" s="16" t="s">
        <v>35</v>
      </c>
      <c r="ES3" s="16" t="s">
        <v>35</v>
      </c>
      <c r="ET3" s="16" t="s">
        <v>35</v>
      </c>
      <c r="EU3" s="16" t="s">
        <v>35</v>
      </c>
      <c r="EV3" s="16" t="s">
        <v>35</v>
      </c>
      <c r="EW3" s="16" t="s">
        <v>35</v>
      </c>
      <c r="EX3" s="16" t="s">
        <v>35</v>
      </c>
      <c r="EY3" s="16" t="s">
        <v>35</v>
      </c>
      <c r="EZ3" s="16" t="s">
        <v>35</v>
      </c>
      <c r="FA3" s="16" t="s">
        <v>35</v>
      </c>
      <c r="FB3" s="16" t="s">
        <v>35</v>
      </c>
      <c r="FC3" s="16" t="s">
        <v>35</v>
      </c>
      <c r="FD3" s="16" t="s">
        <v>35</v>
      </c>
      <c r="FE3" s="16" t="s">
        <v>35</v>
      </c>
      <c r="FF3" s="16" t="s">
        <v>35</v>
      </c>
      <c r="FG3" s="16" t="s">
        <v>35</v>
      </c>
      <c r="FH3" s="16" t="s">
        <v>35</v>
      </c>
      <c r="FI3" s="16" t="s">
        <v>35</v>
      </c>
      <c r="FJ3" s="16" t="s">
        <v>35</v>
      </c>
      <c r="FK3" s="16" t="s">
        <v>35</v>
      </c>
      <c r="FL3" s="16" t="s">
        <v>35</v>
      </c>
      <c r="FM3" s="16" t="s">
        <v>35</v>
      </c>
      <c r="FN3" s="16" t="s">
        <v>35</v>
      </c>
      <c r="FO3" s="16" t="s">
        <v>35</v>
      </c>
      <c r="FP3" s="16" t="s">
        <v>35</v>
      </c>
      <c r="FQ3" s="16" t="s">
        <v>35</v>
      </c>
      <c r="FR3" s="16" t="s">
        <v>35</v>
      </c>
      <c r="FS3" s="16" t="s">
        <v>35</v>
      </c>
      <c r="FT3" s="16" t="s">
        <v>35</v>
      </c>
      <c r="FU3" s="16" t="s">
        <v>35</v>
      </c>
      <c r="FV3" s="16" t="s">
        <v>35</v>
      </c>
      <c r="FW3" s="16" t="s">
        <v>35</v>
      </c>
      <c r="FX3" s="16" t="s">
        <v>35</v>
      </c>
      <c r="FY3" s="16" t="s">
        <v>35</v>
      </c>
      <c r="FZ3" s="16" t="s">
        <v>35</v>
      </c>
      <c r="GA3" s="16" t="s">
        <v>35</v>
      </c>
      <c r="GB3" s="16" t="s">
        <v>35</v>
      </c>
      <c r="GC3" s="16" t="s">
        <v>35</v>
      </c>
      <c r="GD3" s="16" t="s">
        <v>35</v>
      </c>
      <c r="GE3" s="16" t="s">
        <v>35</v>
      </c>
      <c r="GF3" s="16" t="s">
        <v>35</v>
      </c>
      <c r="GG3" s="16" t="s">
        <v>35</v>
      </c>
      <c r="GH3" s="16" t="s">
        <v>35</v>
      </c>
      <c r="GI3" s="16" t="s">
        <v>35</v>
      </c>
      <c r="GJ3" s="16" t="s">
        <v>35</v>
      </c>
      <c r="GK3" s="16" t="s">
        <v>35</v>
      </c>
      <c r="GL3" s="16" t="s">
        <v>35</v>
      </c>
      <c r="GM3" s="16" t="s">
        <v>35</v>
      </c>
      <c r="GN3" s="16" t="s">
        <v>35</v>
      </c>
      <c r="GO3" s="16" t="s">
        <v>35</v>
      </c>
      <c r="GP3" s="16" t="s">
        <v>35</v>
      </c>
      <c r="GQ3" s="16" t="s">
        <v>35</v>
      </c>
      <c r="GR3" s="16" t="s">
        <v>35</v>
      </c>
      <c r="GS3" s="16" t="s">
        <v>35</v>
      </c>
      <c r="GT3" s="16" t="s">
        <v>35</v>
      </c>
      <c r="GU3" s="16" t="s">
        <v>35</v>
      </c>
      <c r="GV3" s="16" t="s">
        <v>35</v>
      </c>
      <c r="GW3" s="16" t="s">
        <v>35</v>
      </c>
      <c r="GX3" s="16" t="s">
        <v>35</v>
      </c>
      <c r="GY3" s="16" t="s">
        <v>35</v>
      </c>
      <c r="GZ3" s="16" t="s">
        <v>35</v>
      </c>
      <c r="HA3" s="16" t="s">
        <v>35</v>
      </c>
      <c r="HB3" s="16" t="s">
        <v>35</v>
      </c>
      <c r="HC3" s="16" t="s">
        <v>35</v>
      </c>
      <c r="HD3" s="16" t="s">
        <v>35</v>
      </c>
      <c r="HE3" s="16" t="s">
        <v>35</v>
      </c>
      <c r="HF3" s="16" t="s">
        <v>35</v>
      </c>
      <c r="HG3" s="16" t="s">
        <v>35</v>
      </c>
      <c r="HH3" s="16" t="s">
        <v>35</v>
      </c>
      <c r="HI3" s="16" t="s">
        <v>35</v>
      </c>
      <c r="HJ3" s="16" t="s">
        <v>35</v>
      </c>
      <c r="HK3" s="16" t="s">
        <v>35</v>
      </c>
      <c r="HL3" s="16" t="s">
        <v>35</v>
      </c>
      <c r="HM3" s="16" t="s">
        <v>35</v>
      </c>
      <c r="HN3" s="16" t="s">
        <v>35</v>
      </c>
      <c r="HO3" s="16" t="s">
        <v>35</v>
      </c>
      <c r="HP3" s="16" t="s">
        <v>35</v>
      </c>
      <c r="HQ3" s="16" t="s">
        <v>35</v>
      </c>
      <c r="HR3" s="16" t="s">
        <v>35</v>
      </c>
      <c r="HS3" s="16" t="s">
        <v>35</v>
      </c>
      <c r="HT3" s="16" t="s">
        <v>35</v>
      </c>
      <c r="HU3" s="16" t="s">
        <v>35</v>
      </c>
      <c r="HV3" s="16" t="s">
        <v>35</v>
      </c>
      <c r="HW3" s="16" t="s">
        <v>35</v>
      </c>
      <c r="HX3" s="16" t="s">
        <v>35</v>
      </c>
      <c r="HY3" s="16" t="s">
        <v>35</v>
      </c>
      <c r="HZ3" s="16" t="s">
        <v>35</v>
      </c>
      <c r="IA3" s="16" t="s">
        <v>35</v>
      </c>
      <c r="IB3" s="16" t="s">
        <v>35</v>
      </c>
      <c r="IC3" s="16" t="s">
        <v>35</v>
      </c>
      <c r="ID3" s="16" t="s">
        <v>35</v>
      </c>
      <c r="IE3" s="16" t="s">
        <v>35</v>
      </c>
      <c r="IF3" s="16" t="s">
        <v>35</v>
      </c>
      <c r="IG3" s="16" t="s">
        <v>35</v>
      </c>
      <c r="IH3" s="16" t="s">
        <v>35</v>
      </c>
      <c r="II3" s="16" t="s">
        <v>35</v>
      </c>
      <c r="IJ3" s="16" t="s">
        <v>35</v>
      </c>
      <c r="IK3" s="16" t="s">
        <v>35</v>
      </c>
      <c r="IL3" s="16" t="s">
        <v>35</v>
      </c>
      <c r="IM3" s="16" t="s">
        <v>35</v>
      </c>
      <c r="IN3" s="16" t="s">
        <v>35</v>
      </c>
    </row>
    <row r="4" spans="1:248" x14ac:dyDescent="0.25">
      <c r="C4" s="5"/>
      <c r="D4" s="5"/>
      <c r="E4" s="5"/>
      <c r="F4" s="5"/>
      <c r="G4" s="5"/>
      <c r="H4" s="5"/>
      <c r="I4" s="5"/>
      <c r="J4" s="3" t="s">
        <v>34</v>
      </c>
      <c r="K4" s="16">
        <v>1000000</v>
      </c>
      <c r="L4" s="16">
        <v>1000000</v>
      </c>
      <c r="M4" s="16">
        <v>1000000</v>
      </c>
      <c r="N4" s="16">
        <v>1000000</v>
      </c>
      <c r="O4" s="16">
        <v>1000000</v>
      </c>
      <c r="P4" s="16">
        <v>1000000</v>
      </c>
      <c r="Q4" s="16">
        <v>1000000</v>
      </c>
      <c r="R4" s="16">
        <v>1000000</v>
      </c>
      <c r="S4" s="16">
        <v>1000000</v>
      </c>
      <c r="T4" s="16">
        <v>1000000</v>
      </c>
      <c r="U4" s="16">
        <v>1000000</v>
      </c>
      <c r="V4" s="16">
        <v>1000000</v>
      </c>
      <c r="W4" s="16">
        <v>950000</v>
      </c>
      <c r="X4" s="16">
        <v>950000</v>
      </c>
      <c r="Y4" s="16">
        <v>950000</v>
      </c>
      <c r="Z4" s="16">
        <v>950000</v>
      </c>
      <c r="AA4" s="16">
        <v>950000</v>
      </c>
      <c r="AB4" s="16">
        <v>950000</v>
      </c>
      <c r="AC4" s="16">
        <v>950000</v>
      </c>
      <c r="AD4" s="16">
        <v>950000</v>
      </c>
      <c r="AE4" s="16">
        <v>950000</v>
      </c>
      <c r="AF4" s="16">
        <v>950000</v>
      </c>
      <c r="AG4" s="16">
        <v>950000</v>
      </c>
      <c r="AH4" s="16">
        <v>950000</v>
      </c>
      <c r="AI4" s="16">
        <v>950000</v>
      </c>
      <c r="AJ4" s="16">
        <v>950000</v>
      </c>
      <c r="AK4" s="16">
        <v>950000</v>
      </c>
      <c r="AL4" s="16">
        <v>950000</v>
      </c>
      <c r="AM4" s="16">
        <v>950000</v>
      </c>
      <c r="AN4" s="16">
        <v>950000</v>
      </c>
      <c r="AO4" s="16">
        <v>950000</v>
      </c>
      <c r="AP4" s="16">
        <v>1000000</v>
      </c>
      <c r="AQ4" s="16">
        <v>1000000</v>
      </c>
      <c r="AR4" s="16">
        <v>1000000</v>
      </c>
      <c r="AS4" s="16">
        <v>1000000</v>
      </c>
      <c r="AT4" s="16">
        <v>1000000</v>
      </c>
      <c r="AU4" s="16">
        <v>1000000</v>
      </c>
      <c r="AV4" s="16">
        <v>1000000</v>
      </c>
      <c r="AW4" s="16">
        <v>1000000</v>
      </c>
      <c r="AX4" s="16">
        <v>1000000</v>
      </c>
      <c r="AY4" s="16">
        <v>1000000</v>
      </c>
      <c r="AZ4" s="16">
        <v>1000000</v>
      </c>
      <c r="BA4" s="16">
        <v>1000000</v>
      </c>
      <c r="BB4" s="16">
        <v>1000000</v>
      </c>
      <c r="BC4" s="16">
        <v>1000000</v>
      </c>
      <c r="BD4" s="16">
        <v>1000000</v>
      </c>
      <c r="BE4" s="16">
        <v>1000000</v>
      </c>
      <c r="BF4" s="16">
        <v>1000000</v>
      </c>
      <c r="BG4" s="16">
        <v>1000000</v>
      </c>
      <c r="BH4" s="16">
        <v>1000000</v>
      </c>
      <c r="BI4" s="16">
        <v>1000000</v>
      </c>
      <c r="BJ4" s="16">
        <v>1000000</v>
      </c>
      <c r="BK4" s="16">
        <v>1000000</v>
      </c>
      <c r="BL4" s="16">
        <v>1000000</v>
      </c>
      <c r="BM4" s="16">
        <v>1000000</v>
      </c>
      <c r="BN4" s="16">
        <v>1000000</v>
      </c>
      <c r="BO4" s="16">
        <v>1000000</v>
      </c>
      <c r="BP4" s="16">
        <v>1000000</v>
      </c>
      <c r="BQ4" s="16">
        <v>1000000</v>
      </c>
      <c r="BR4" s="16">
        <v>1000000</v>
      </c>
      <c r="BS4" s="16">
        <v>1000000</v>
      </c>
      <c r="BT4" s="16">
        <v>1000000</v>
      </c>
      <c r="BU4" s="16">
        <v>1000000</v>
      </c>
      <c r="BV4" s="16">
        <v>1000000</v>
      </c>
      <c r="BW4" s="16">
        <v>1000000</v>
      </c>
      <c r="BX4" s="16">
        <v>1000000</v>
      </c>
      <c r="BY4" s="16">
        <v>1000000</v>
      </c>
      <c r="BZ4" s="16">
        <v>1000000</v>
      </c>
      <c r="CA4" s="16">
        <v>1000000</v>
      </c>
      <c r="CB4" s="16">
        <v>1000000</v>
      </c>
      <c r="CC4" s="16">
        <v>1000000</v>
      </c>
      <c r="CD4" s="16">
        <v>1000000</v>
      </c>
      <c r="CE4" s="16">
        <v>1000000</v>
      </c>
      <c r="CF4" s="16">
        <v>1000000</v>
      </c>
      <c r="CG4" s="16">
        <v>1000000</v>
      </c>
      <c r="CH4" s="16">
        <v>1000000</v>
      </c>
      <c r="CI4" s="16">
        <v>1000000</v>
      </c>
      <c r="CJ4" s="16">
        <v>1000000</v>
      </c>
      <c r="CK4" s="16">
        <v>1000000</v>
      </c>
      <c r="CL4" s="16">
        <v>1000000</v>
      </c>
      <c r="CM4" s="16">
        <v>1000000</v>
      </c>
      <c r="CN4" s="16">
        <v>1000000</v>
      </c>
      <c r="CO4" s="16">
        <v>1000000</v>
      </c>
      <c r="CP4" s="16">
        <v>1000000</v>
      </c>
      <c r="CQ4" s="16">
        <v>950000</v>
      </c>
      <c r="CR4" s="16">
        <v>950000</v>
      </c>
      <c r="CS4" s="16">
        <v>950000</v>
      </c>
      <c r="CT4" s="16">
        <v>950000</v>
      </c>
      <c r="CU4" s="16">
        <v>950000</v>
      </c>
      <c r="CV4" s="16">
        <v>950000</v>
      </c>
      <c r="CW4" s="16">
        <v>950000</v>
      </c>
      <c r="CX4" s="16">
        <v>950000</v>
      </c>
      <c r="CY4" s="16">
        <v>950000</v>
      </c>
      <c r="CZ4" s="16">
        <v>950000</v>
      </c>
      <c r="DA4" s="16">
        <v>950000</v>
      </c>
      <c r="DB4" s="16">
        <v>950000</v>
      </c>
      <c r="DC4" s="16">
        <v>950000</v>
      </c>
      <c r="DD4" s="16">
        <v>950000</v>
      </c>
      <c r="DE4" s="16">
        <v>950000</v>
      </c>
      <c r="DF4" s="16">
        <v>950000</v>
      </c>
      <c r="DG4" s="16">
        <v>950000</v>
      </c>
      <c r="DH4" s="16">
        <v>950000</v>
      </c>
      <c r="DI4" s="16">
        <v>950000</v>
      </c>
      <c r="DJ4" s="16">
        <v>950000</v>
      </c>
      <c r="DK4" s="16">
        <v>950000</v>
      </c>
      <c r="DL4" s="16">
        <v>950000</v>
      </c>
      <c r="DM4" s="16">
        <v>1000000</v>
      </c>
      <c r="DN4" s="16">
        <v>1000000</v>
      </c>
      <c r="DO4" s="16">
        <v>1000000</v>
      </c>
      <c r="DP4" s="16">
        <v>1000000</v>
      </c>
      <c r="DQ4" s="16">
        <v>1000000</v>
      </c>
      <c r="DR4" s="16">
        <v>1000000</v>
      </c>
      <c r="DS4" s="16">
        <v>1000000</v>
      </c>
      <c r="DT4" s="16">
        <v>1000000</v>
      </c>
      <c r="DU4" s="16">
        <v>1000000</v>
      </c>
      <c r="DV4" s="16">
        <v>1000000</v>
      </c>
      <c r="DW4" s="16">
        <v>1000000</v>
      </c>
      <c r="DX4" s="16">
        <v>1000000</v>
      </c>
      <c r="DY4" s="16">
        <v>1000000</v>
      </c>
      <c r="DZ4" s="16">
        <v>1000000</v>
      </c>
      <c r="EA4" s="16">
        <v>1000000</v>
      </c>
      <c r="EB4" s="16">
        <v>1000000</v>
      </c>
      <c r="EC4" s="16">
        <v>1000000</v>
      </c>
      <c r="ED4" s="16">
        <v>1000000</v>
      </c>
      <c r="EE4" s="16">
        <v>1000000</v>
      </c>
      <c r="EF4" s="16">
        <v>1000000</v>
      </c>
      <c r="EG4" s="16">
        <v>1000000</v>
      </c>
      <c r="EH4" s="16">
        <v>1000000</v>
      </c>
      <c r="EI4" s="16">
        <v>1000000</v>
      </c>
      <c r="EJ4" s="16">
        <v>1000000</v>
      </c>
      <c r="EK4" s="16">
        <v>1000000</v>
      </c>
      <c r="EL4" s="16">
        <v>1000000</v>
      </c>
      <c r="EM4" s="16">
        <v>1000000</v>
      </c>
      <c r="EN4" s="16">
        <v>1000000</v>
      </c>
      <c r="EO4" s="16">
        <v>1000000</v>
      </c>
      <c r="EP4" s="16">
        <v>1000000</v>
      </c>
      <c r="EQ4" s="16">
        <v>1000000</v>
      </c>
      <c r="ER4" s="16">
        <v>1000000</v>
      </c>
      <c r="ES4" s="16">
        <v>1000000</v>
      </c>
      <c r="ET4" s="16">
        <v>1000000</v>
      </c>
      <c r="EU4" s="16">
        <v>1000000</v>
      </c>
      <c r="EV4" s="16">
        <v>1000000</v>
      </c>
      <c r="EW4" s="16">
        <v>1000000</v>
      </c>
      <c r="EX4" s="16">
        <v>1000000</v>
      </c>
      <c r="EY4" s="16">
        <v>1000000</v>
      </c>
      <c r="EZ4" s="16">
        <v>1000000</v>
      </c>
      <c r="FA4" s="16">
        <v>1000000</v>
      </c>
      <c r="FB4" s="16">
        <v>1000000</v>
      </c>
      <c r="FC4" s="16">
        <v>1000000</v>
      </c>
      <c r="FD4" s="16">
        <v>1000000</v>
      </c>
      <c r="FE4" s="16">
        <v>1000000</v>
      </c>
      <c r="FF4" s="16">
        <v>1000000</v>
      </c>
      <c r="FG4" s="16">
        <v>1000000</v>
      </c>
      <c r="FH4" s="16">
        <v>900000</v>
      </c>
      <c r="FI4" s="16">
        <v>900000</v>
      </c>
      <c r="FJ4" s="16">
        <v>900000</v>
      </c>
      <c r="FK4" s="16">
        <v>900000</v>
      </c>
      <c r="FL4" s="16">
        <v>900000</v>
      </c>
      <c r="FM4" s="16">
        <v>900000</v>
      </c>
      <c r="FN4" s="16">
        <v>900000</v>
      </c>
      <c r="FO4" s="16">
        <v>900000</v>
      </c>
      <c r="FP4" s="16">
        <v>1000000</v>
      </c>
      <c r="FQ4" s="16">
        <v>1000000</v>
      </c>
      <c r="FR4" s="16">
        <v>1000000</v>
      </c>
      <c r="FS4" s="16">
        <v>1000000</v>
      </c>
      <c r="FT4" s="16">
        <v>1000000</v>
      </c>
      <c r="FU4" s="16">
        <v>1000000</v>
      </c>
      <c r="FV4" s="16">
        <v>1000000</v>
      </c>
      <c r="FW4" s="16">
        <v>1000000</v>
      </c>
      <c r="FX4" s="16">
        <v>1000000</v>
      </c>
      <c r="FY4" s="16">
        <v>1000000</v>
      </c>
      <c r="FZ4" s="16">
        <v>1000000</v>
      </c>
      <c r="GA4" s="16">
        <v>1000000</v>
      </c>
      <c r="GB4" s="16">
        <v>1000000</v>
      </c>
      <c r="GC4" s="16">
        <v>900000</v>
      </c>
      <c r="GD4" s="16">
        <v>900000</v>
      </c>
      <c r="GE4" s="16">
        <v>900000</v>
      </c>
      <c r="GF4" s="16">
        <v>900000</v>
      </c>
      <c r="GG4" s="16">
        <v>900000</v>
      </c>
      <c r="GH4" s="16">
        <v>900000</v>
      </c>
      <c r="GI4" s="16">
        <v>900000</v>
      </c>
      <c r="GJ4" s="16">
        <v>900000</v>
      </c>
      <c r="GK4" s="16">
        <v>900000</v>
      </c>
      <c r="GL4" s="16">
        <v>1000000</v>
      </c>
      <c r="GM4" s="16">
        <v>1000000</v>
      </c>
      <c r="GN4" s="16">
        <v>1000000</v>
      </c>
      <c r="GO4" s="16">
        <v>1000000</v>
      </c>
      <c r="GP4" s="16">
        <v>1000000</v>
      </c>
      <c r="GQ4" s="16">
        <v>1000000</v>
      </c>
      <c r="GR4" s="16">
        <v>1000000</v>
      </c>
      <c r="GS4" s="16">
        <v>1000000</v>
      </c>
      <c r="GT4" s="16">
        <v>1000000</v>
      </c>
      <c r="GU4" s="16">
        <v>1000000</v>
      </c>
      <c r="GV4" s="16">
        <v>1000000</v>
      </c>
      <c r="GW4" s="16">
        <v>1000000</v>
      </c>
      <c r="GX4" s="16">
        <v>1000000</v>
      </c>
      <c r="GY4" s="16">
        <v>1000000</v>
      </c>
      <c r="GZ4" s="16">
        <v>1000000</v>
      </c>
      <c r="HA4" s="16">
        <v>1000000</v>
      </c>
      <c r="HB4" s="16">
        <v>1000000</v>
      </c>
      <c r="HC4" s="16">
        <v>1000000</v>
      </c>
      <c r="HD4" s="16">
        <v>1000000</v>
      </c>
      <c r="HE4" s="16">
        <v>1000000</v>
      </c>
      <c r="HF4" s="16">
        <v>1000000</v>
      </c>
      <c r="HG4" s="16">
        <v>1000000</v>
      </c>
      <c r="HH4" s="16">
        <v>1000000</v>
      </c>
      <c r="HI4" s="16">
        <v>900000</v>
      </c>
      <c r="HJ4" s="16">
        <v>900000</v>
      </c>
      <c r="HK4" s="16">
        <v>900000</v>
      </c>
      <c r="HL4" s="16">
        <v>900000</v>
      </c>
      <c r="HM4" s="16">
        <v>1000000</v>
      </c>
      <c r="HN4" s="16">
        <v>1000000</v>
      </c>
      <c r="HO4" s="16">
        <v>1000000</v>
      </c>
      <c r="HP4" s="16">
        <v>1000000</v>
      </c>
      <c r="HQ4" s="16">
        <v>1000000</v>
      </c>
      <c r="HR4" s="16">
        <v>1000000</v>
      </c>
      <c r="HS4" s="16">
        <v>1000000</v>
      </c>
      <c r="HT4" s="16">
        <v>900000</v>
      </c>
      <c r="HU4" s="16">
        <v>900000</v>
      </c>
      <c r="HV4" s="16">
        <v>900000</v>
      </c>
      <c r="HW4" s="16">
        <v>900000</v>
      </c>
      <c r="HX4" s="16">
        <v>900000</v>
      </c>
      <c r="HY4" s="16">
        <v>900000</v>
      </c>
      <c r="HZ4" s="16">
        <v>900000</v>
      </c>
      <c r="IA4" s="16">
        <v>900000</v>
      </c>
      <c r="IB4" s="16">
        <v>1000000</v>
      </c>
      <c r="IC4" s="16">
        <v>1000000</v>
      </c>
      <c r="ID4" s="16">
        <v>1000000</v>
      </c>
      <c r="IE4" s="16">
        <v>1000000</v>
      </c>
      <c r="IF4" s="16">
        <v>1000000</v>
      </c>
      <c r="IG4" s="16">
        <v>1000000</v>
      </c>
      <c r="IH4" s="16">
        <v>1000000</v>
      </c>
      <c r="II4" s="16">
        <v>1000000</v>
      </c>
      <c r="IJ4" s="16">
        <v>1000000</v>
      </c>
      <c r="IK4" s="16">
        <v>1000000</v>
      </c>
      <c r="IL4" s="16">
        <v>1000000</v>
      </c>
      <c r="IM4" s="16">
        <v>1000000</v>
      </c>
      <c r="IN4" s="16">
        <v>1000000</v>
      </c>
    </row>
    <row r="5" spans="1:248" x14ac:dyDescent="0.25">
      <c r="C5" s="2"/>
      <c r="D5" s="2"/>
      <c r="E5" s="5"/>
      <c r="F5" s="5"/>
      <c r="G5" s="5"/>
      <c r="H5" s="5"/>
      <c r="I5" s="5"/>
      <c r="J5" s="20" t="s">
        <v>37</v>
      </c>
      <c r="K5" s="15" t="s">
        <v>104</v>
      </c>
      <c r="L5" s="15" t="s">
        <v>104</v>
      </c>
      <c r="M5" s="15" t="s">
        <v>104</v>
      </c>
      <c r="N5" s="15" t="s">
        <v>104</v>
      </c>
      <c r="O5" s="15" t="s">
        <v>104</v>
      </c>
      <c r="P5" s="15" t="s">
        <v>104</v>
      </c>
      <c r="Q5" s="15" t="s">
        <v>104</v>
      </c>
      <c r="R5" s="15" t="s">
        <v>104</v>
      </c>
      <c r="S5" s="15" t="s">
        <v>104</v>
      </c>
      <c r="T5" s="15" t="s">
        <v>104</v>
      </c>
      <c r="U5" s="15" t="s">
        <v>104</v>
      </c>
      <c r="V5" s="15" t="s">
        <v>104</v>
      </c>
      <c r="W5" s="15" t="s">
        <v>104</v>
      </c>
      <c r="X5" s="15" t="s">
        <v>104</v>
      </c>
      <c r="Y5" s="15" t="s">
        <v>104</v>
      </c>
      <c r="Z5" s="15" t="s">
        <v>104</v>
      </c>
      <c r="AA5" s="15" t="s">
        <v>104</v>
      </c>
      <c r="AB5" s="15" t="s">
        <v>104</v>
      </c>
      <c r="AC5" s="15" t="s">
        <v>104</v>
      </c>
      <c r="AD5" s="15" t="s">
        <v>104</v>
      </c>
      <c r="AE5" s="15" t="s">
        <v>104</v>
      </c>
      <c r="AF5" s="15" t="s">
        <v>104</v>
      </c>
      <c r="AG5" s="15" t="s">
        <v>104</v>
      </c>
      <c r="AH5" s="15" t="s">
        <v>104</v>
      </c>
      <c r="AI5" s="15" t="s">
        <v>104</v>
      </c>
      <c r="AJ5" s="15" t="s">
        <v>104</v>
      </c>
      <c r="AK5" s="15" t="s">
        <v>104</v>
      </c>
      <c r="AL5" s="15" t="s">
        <v>104</v>
      </c>
      <c r="AM5" s="15" t="s">
        <v>104</v>
      </c>
      <c r="AN5" s="15" t="s">
        <v>104</v>
      </c>
      <c r="AO5" s="15" t="s">
        <v>104</v>
      </c>
      <c r="AP5" s="15" t="s">
        <v>104</v>
      </c>
      <c r="AQ5" s="15" t="s">
        <v>104</v>
      </c>
      <c r="AR5" s="15" t="s">
        <v>104</v>
      </c>
      <c r="AS5" s="15" t="s">
        <v>104</v>
      </c>
      <c r="AT5" s="15" t="s">
        <v>104</v>
      </c>
      <c r="AU5" s="15" t="s">
        <v>104</v>
      </c>
      <c r="AV5" s="15" t="s">
        <v>104</v>
      </c>
      <c r="AW5" s="15" t="s">
        <v>104</v>
      </c>
      <c r="AX5" s="15" t="s">
        <v>104</v>
      </c>
      <c r="AY5" s="15" t="s">
        <v>104</v>
      </c>
      <c r="AZ5" s="15" t="s">
        <v>104</v>
      </c>
      <c r="BA5" s="15" t="s">
        <v>104</v>
      </c>
      <c r="BB5" s="15" t="s">
        <v>104</v>
      </c>
      <c r="BC5" s="15" t="s">
        <v>104</v>
      </c>
      <c r="BD5" s="15" t="s">
        <v>104</v>
      </c>
      <c r="BE5" s="15" t="s">
        <v>104</v>
      </c>
      <c r="BF5" s="15" t="s">
        <v>104</v>
      </c>
      <c r="BG5" s="15" t="s">
        <v>104</v>
      </c>
      <c r="BH5" s="15" t="s">
        <v>104</v>
      </c>
      <c r="BI5" s="15" t="s">
        <v>104</v>
      </c>
      <c r="BJ5" s="15" t="s">
        <v>104</v>
      </c>
      <c r="BK5" s="15" t="s">
        <v>104</v>
      </c>
      <c r="BL5" s="15" t="s">
        <v>104</v>
      </c>
      <c r="BM5" s="15" t="s">
        <v>104</v>
      </c>
      <c r="BN5" s="15" t="s">
        <v>104</v>
      </c>
      <c r="BO5" s="15" t="s">
        <v>104</v>
      </c>
      <c r="BP5" s="15" t="s">
        <v>104</v>
      </c>
      <c r="BQ5" s="15" t="s">
        <v>104</v>
      </c>
      <c r="BR5" s="15" t="s">
        <v>104</v>
      </c>
      <c r="BS5" s="15" t="s">
        <v>104</v>
      </c>
      <c r="BT5" s="15" t="s">
        <v>104</v>
      </c>
      <c r="BU5" s="15" t="s">
        <v>104</v>
      </c>
      <c r="BV5" s="15" t="s">
        <v>104</v>
      </c>
      <c r="BW5" s="15" t="s">
        <v>104</v>
      </c>
      <c r="BX5" s="15" t="s">
        <v>104</v>
      </c>
      <c r="BY5" s="15" t="s">
        <v>104</v>
      </c>
      <c r="BZ5" s="15" t="s">
        <v>104</v>
      </c>
      <c r="CA5" s="15" t="s">
        <v>104</v>
      </c>
      <c r="CB5" s="15" t="s">
        <v>104</v>
      </c>
      <c r="CC5" s="15" t="s">
        <v>104</v>
      </c>
      <c r="CD5" s="15" t="s">
        <v>104</v>
      </c>
      <c r="CE5" s="15" t="s">
        <v>104</v>
      </c>
      <c r="CF5" s="15" t="s">
        <v>104</v>
      </c>
      <c r="CG5" s="15" t="s">
        <v>104</v>
      </c>
      <c r="CH5" s="15" t="s">
        <v>104</v>
      </c>
      <c r="CI5" s="15" t="s">
        <v>104</v>
      </c>
      <c r="CJ5" s="15" t="s">
        <v>104</v>
      </c>
      <c r="CK5" s="15" t="s">
        <v>104</v>
      </c>
      <c r="CL5" s="15" t="s">
        <v>104</v>
      </c>
      <c r="CM5" s="15" t="s">
        <v>104</v>
      </c>
      <c r="CN5" s="15" t="s">
        <v>104</v>
      </c>
      <c r="CO5" s="15" t="s">
        <v>104</v>
      </c>
      <c r="CP5" s="15" t="s">
        <v>104</v>
      </c>
      <c r="CQ5" s="15" t="s">
        <v>104</v>
      </c>
      <c r="CR5" s="15" t="s">
        <v>104</v>
      </c>
      <c r="CS5" s="15" t="s">
        <v>104</v>
      </c>
      <c r="CT5" s="15" t="s">
        <v>104</v>
      </c>
      <c r="CU5" s="15" t="s">
        <v>104</v>
      </c>
      <c r="CV5" s="15" t="s">
        <v>104</v>
      </c>
      <c r="CW5" s="15" t="s">
        <v>104</v>
      </c>
      <c r="CX5" s="15" t="s">
        <v>104</v>
      </c>
      <c r="CY5" s="15" t="s">
        <v>104</v>
      </c>
      <c r="CZ5" s="15" t="s">
        <v>104</v>
      </c>
      <c r="DA5" s="15" t="s">
        <v>104</v>
      </c>
      <c r="DB5" s="15" t="s">
        <v>104</v>
      </c>
      <c r="DC5" s="15" t="s">
        <v>104</v>
      </c>
      <c r="DD5" s="15" t="s">
        <v>104</v>
      </c>
      <c r="DE5" s="15" t="s">
        <v>104</v>
      </c>
      <c r="DF5" s="15" t="s">
        <v>104</v>
      </c>
      <c r="DG5" s="15" t="s">
        <v>104</v>
      </c>
      <c r="DH5" s="15" t="s">
        <v>104</v>
      </c>
      <c r="DI5" s="15" t="s">
        <v>104</v>
      </c>
      <c r="DJ5" s="15" t="s">
        <v>104</v>
      </c>
      <c r="DK5" s="15" t="s">
        <v>104</v>
      </c>
      <c r="DL5" s="15" t="s">
        <v>104</v>
      </c>
      <c r="DM5" s="15" t="s">
        <v>104</v>
      </c>
      <c r="DN5" s="15" t="s">
        <v>104</v>
      </c>
      <c r="DO5" s="15" t="s">
        <v>104</v>
      </c>
      <c r="DP5" s="15" t="s">
        <v>104</v>
      </c>
      <c r="DQ5" s="15" t="s">
        <v>104</v>
      </c>
      <c r="DR5" s="15" t="s">
        <v>104</v>
      </c>
      <c r="DS5" s="15" t="s">
        <v>104</v>
      </c>
      <c r="DT5" s="15" t="s">
        <v>104</v>
      </c>
      <c r="DU5" s="15" t="s">
        <v>104</v>
      </c>
      <c r="DV5" s="15" t="s">
        <v>104</v>
      </c>
      <c r="DW5" s="15" t="s">
        <v>104</v>
      </c>
      <c r="DX5" s="15" t="s">
        <v>104</v>
      </c>
      <c r="DY5" s="15" t="s">
        <v>104</v>
      </c>
      <c r="DZ5" s="15" t="s">
        <v>104</v>
      </c>
      <c r="EA5" s="15" t="s">
        <v>104</v>
      </c>
      <c r="EB5" s="15" t="s">
        <v>104</v>
      </c>
      <c r="EC5" s="15" t="s">
        <v>104</v>
      </c>
      <c r="ED5" s="15" t="s">
        <v>104</v>
      </c>
      <c r="EE5" s="15" t="s">
        <v>104</v>
      </c>
      <c r="EF5" s="15" t="s">
        <v>104</v>
      </c>
      <c r="EG5" s="15" t="s">
        <v>104</v>
      </c>
      <c r="EH5" s="15" t="s">
        <v>104</v>
      </c>
      <c r="EI5" s="15" t="s">
        <v>104</v>
      </c>
      <c r="EJ5" s="15" t="s">
        <v>104</v>
      </c>
      <c r="EK5" s="15" t="s">
        <v>104</v>
      </c>
      <c r="EL5" s="15" t="s">
        <v>104</v>
      </c>
      <c r="EM5" s="15" t="s">
        <v>104</v>
      </c>
      <c r="EN5" s="15" t="s">
        <v>104</v>
      </c>
      <c r="EO5" s="15" t="s">
        <v>104</v>
      </c>
      <c r="EP5" s="15" t="s">
        <v>104</v>
      </c>
      <c r="EQ5" s="15" t="s">
        <v>104</v>
      </c>
      <c r="ER5" s="15" t="s">
        <v>104</v>
      </c>
      <c r="ES5" s="15" t="s">
        <v>104</v>
      </c>
      <c r="ET5" s="15" t="s">
        <v>104</v>
      </c>
      <c r="EU5" s="15" t="s">
        <v>104</v>
      </c>
      <c r="EV5" s="15" t="s">
        <v>104</v>
      </c>
      <c r="EW5" s="15" t="s">
        <v>104</v>
      </c>
      <c r="EX5" s="15" t="s">
        <v>104</v>
      </c>
      <c r="EY5" s="15" t="s">
        <v>104</v>
      </c>
      <c r="EZ5" s="15" t="s">
        <v>104</v>
      </c>
      <c r="FA5" s="15" t="s">
        <v>104</v>
      </c>
      <c r="FB5" s="15" t="s">
        <v>104</v>
      </c>
      <c r="FC5" s="15" t="s">
        <v>104</v>
      </c>
      <c r="FD5" s="15" t="s">
        <v>104</v>
      </c>
      <c r="FE5" s="15" t="s">
        <v>104</v>
      </c>
      <c r="FF5" s="15" t="s">
        <v>104</v>
      </c>
      <c r="FG5" s="15" t="s">
        <v>104</v>
      </c>
      <c r="FH5" s="15" t="s">
        <v>104</v>
      </c>
      <c r="FI5" s="15" t="s">
        <v>104</v>
      </c>
      <c r="FJ5" s="15" t="s">
        <v>104</v>
      </c>
      <c r="FK5" s="15" t="s">
        <v>104</v>
      </c>
      <c r="FL5" s="15" t="s">
        <v>104</v>
      </c>
      <c r="FM5" s="15" t="s">
        <v>104</v>
      </c>
      <c r="FN5" s="15" t="s">
        <v>104</v>
      </c>
      <c r="FO5" s="15" t="s">
        <v>104</v>
      </c>
      <c r="FP5" s="15" t="s">
        <v>104</v>
      </c>
      <c r="FQ5" s="15" t="s">
        <v>104</v>
      </c>
      <c r="FR5" s="15" t="s">
        <v>104</v>
      </c>
      <c r="FS5" s="15" t="s">
        <v>104</v>
      </c>
      <c r="FT5" s="15" t="s">
        <v>104</v>
      </c>
      <c r="FU5" s="15" t="s">
        <v>104</v>
      </c>
      <c r="FV5" s="15" t="s">
        <v>104</v>
      </c>
      <c r="FW5" s="15" t="s">
        <v>104</v>
      </c>
      <c r="FX5" s="15" t="s">
        <v>104</v>
      </c>
      <c r="FY5" s="15" t="s">
        <v>104</v>
      </c>
      <c r="FZ5" s="15" t="s">
        <v>104</v>
      </c>
      <c r="GA5" s="15" t="s">
        <v>104</v>
      </c>
      <c r="GB5" s="15" t="s">
        <v>104</v>
      </c>
      <c r="GC5" s="15" t="s">
        <v>104</v>
      </c>
      <c r="GD5" s="15" t="s">
        <v>104</v>
      </c>
      <c r="GE5" s="15" t="s">
        <v>104</v>
      </c>
      <c r="GF5" s="15" t="s">
        <v>104</v>
      </c>
      <c r="GG5" s="15" t="s">
        <v>104</v>
      </c>
      <c r="GH5" s="15" t="s">
        <v>104</v>
      </c>
      <c r="GI5" s="15" t="s">
        <v>104</v>
      </c>
      <c r="GJ5" s="15" t="s">
        <v>104</v>
      </c>
      <c r="GK5" s="15" t="s">
        <v>104</v>
      </c>
      <c r="GL5" s="15" t="s">
        <v>104</v>
      </c>
      <c r="GM5" s="15" t="s">
        <v>104</v>
      </c>
      <c r="GN5" s="15" t="s">
        <v>104</v>
      </c>
      <c r="GO5" s="15" t="s">
        <v>104</v>
      </c>
      <c r="GP5" s="15" t="s">
        <v>104</v>
      </c>
      <c r="GQ5" s="15" t="s">
        <v>104</v>
      </c>
      <c r="GR5" s="15" t="s">
        <v>104</v>
      </c>
      <c r="GS5" s="15" t="s">
        <v>104</v>
      </c>
      <c r="GT5" s="15" t="s">
        <v>104</v>
      </c>
      <c r="GU5" s="15" t="s">
        <v>104</v>
      </c>
      <c r="GV5" s="15" t="s">
        <v>104</v>
      </c>
      <c r="GW5" s="15" t="s">
        <v>104</v>
      </c>
      <c r="GX5" s="15" t="s">
        <v>104</v>
      </c>
      <c r="GY5" s="15" t="s">
        <v>104</v>
      </c>
      <c r="GZ5" s="15" t="s">
        <v>104</v>
      </c>
      <c r="HA5" s="15" t="s">
        <v>104</v>
      </c>
      <c r="HB5" s="15" t="s">
        <v>104</v>
      </c>
      <c r="HC5" s="15" t="s">
        <v>104</v>
      </c>
      <c r="HD5" s="15" t="s">
        <v>104</v>
      </c>
      <c r="HE5" s="15" t="s">
        <v>104</v>
      </c>
      <c r="HF5" s="15" t="s">
        <v>104</v>
      </c>
      <c r="HG5" s="15" t="s">
        <v>104</v>
      </c>
      <c r="HH5" s="15" t="s">
        <v>104</v>
      </c>
      <c r="HI5" s="15" t="s">
        <v>104</v>
      </c>
      <c r="HJ5" s="15" t="s">
        <v>104</v>
      </c>
      <c r="HK5" s="15" t="s">
        <v>104</v>
      </c>
      <c r="HL5" s="15" t="s">
        <v>104</v>
      </c>
      <c r="HM5" s="15" t="s">
        <v>104</v>
      </c>
      <c r="HN5" s="15" t="s">
        <v>104</v>
      </c>
      <c r="HO5" s="15" t="s">
        <v>104</v>
      </c>
      <c r="HP5" s="15" t="s">
        <v>104</v>
      </c>
      <c r="HQ5" s="15" t="s">
        <v>104</v>
      </c>
      <c r="HR5" s="15" t="s">
        <v>104</v>
      </c>
      <c r="HS5" s="15" t="s">
        <v>104</v>
      </c>
      <c r="HT5" s="15" t="s">
        <v>104</v>
      </c>
      <c r="HU5" s="15" t="s">
        <v>104</v>
      </c>
      <c r="HV5" s="15" t="s">
        <v>104</v>
      </c>
      <c r="HW5" s="15" t="s">
        <v>104</v>
      </c>
      <c r="HX5" s="15" t="s">
        <v>104</v>
      </c>
      <c r="HY5" s="15" t="s">
        <v>104</v>
      </c>
      <c r="HZ5" s="15" t="s">
        <v>104</v>
      </c>
      <c r="IA5" s="15" t="s">
        <v>104</v>
      </c>
      <c r="IB5" s="15" t="s">
        <v>104</v>
      </c>
      <c r="IC5" s="15" t="s">
        <v>104</v>
      </c>
      <c r="ID5" s="15" t="s">
        <v>104</v>
      </c>
      <c r="IE5" s="15" t="s">
        <v>104</v>
      </c>
      <c r="IF5" s="15" t="s">
        <v>104</v>
      </c>
      <c r="IG5" s="15" t="s">
        <v>104</v>
      </c>
      <c r="IH5" s="15" t="s">
        <v>104</v>
      </c>
      <c r="II5" s="15" t="s">
        <v>104</v>
      </c>
      <c r="IJ5" s="15" t="s">
        <v>104</v>
      </c>
      <c r="IK5" s="15" t="s">
        <v>104</v>
      </c>
      <c r="IL5" s="15" t="s">
        <v>104</v>
      </c>
      <c r="IM5" s="15" t="s">
        <v>104</v>
      </c>
      <c r="IN5" s="15" t="s">
        <v>104</v>
      </c>
    </row>
    <row r="6" spans="1:248" x14ac:dyDescent="0.25">
      <c r="C6" s="2"/>
      <c r="D6" s="2"/>
      <c r="E6" s="5"/>
      <c r="F6" s="5"/>
      <c r="G6" s="5"/>
      <c r="H6" s="5"/>
      <c r="I6" s="5"/>
      <c r="J6" s="3" t="s">
        <v>64</v>
      </c>
      <c r="K6" s="17" t="s">
        <v>4</v>
      </c>
      <c r="L6" s="17" t="s">
        <v>4</v>
      </c>
      <c r="M6" s="17" t="s">
        <v>4</v>
      </c>
      <c r="N6" s="17" t="s">
        <v>4</v>
      </c>
      <c r="O6" s="17" t="s">
        <v>4</v>
      </c>
      <c r="P6" s="17" t="s">
        <v>4</v>
      </c>
      <c r="Q6" s="17" t="s">
        <v>4</v>
      </c>
      <c r="R6" s="17" t="s">
        <v>4</v>
      </c>
      <c r="S6" s="17" t="s">
        <v>4</v>
      </c>
      <c r="T6" s="17" t="s">
        <v>4</v>
      </c>
      <c r="U6" s="17" t="s">
        <v>4</v>
      </c>
      <c r="V6" s="17" t="s">
        <v>4</v>
      </c>
      <c r="W6" s="17" t="s">
        <v>4</v>
      </c>
      <c r="X6" s="17" t="s">
        <v>4</v>
      </c>
      <c r="Y6" s="17" t="s">
        <v>4</v>
      </c>
      <c r="Z6" s="17" t="s">
        <v>4</v>
      </c>
      <c r="AA6" s="17" t="s">
        <v>4</v>
      </c>
      <c r="AB6" s="17" t="s">
        <v>4</v>
      </c>
      <c r="AC6" s="17" t="s">
        <v>4</v>
      </c>
      <c r="AD6" s="17" t="s">
        <v>4</v>
      </c>
      <c r="AE6" s="17" t="s">
        <v>4</v>
      </c>
      <c r="AF6" s="17" t="s">
        <v>4</v>
      </c>
      <c r="AG6" s="17" t="s">
        <v>4</v>
      </c>
      <c r="AH6" s="17" t="s">
        <v>4</v>
      </c>
      <c r="AI6" s="17" t="s">
        <v>4</v>
      </c>
      <c r="AJ6" s="17" t="s">
        <v>4</v>
      </c>
      <c r="AK6" s="17" t="s">
        <v>4</v>
      </c>
      <c r="AL6" s="17" t="s">
        <v>4</v>
      </c>
      <c r="AM6" s="17" t="s">
        <v>4</v>
      </c>
      <c r="AN6" s="17" t="s">
        <v>4</v>
      </c>
      <c r="AO6" s="17" t="s">
        <v>4</v>
      </c>
      <c r="AP6" s="17" t="s">
        <v>4</v>
      </c>
      <c r="AQ6" s="17" t="s">
        <v>4</v>
      </c>
      <c r="AR6" s="17" t="s">
        <v>4</v>
      </c>
      <c r="AS6" s="17" t="s">
        <v>4</v>
      </c>
      <c r="AT6" s="17" t="s">
        <v>4</v>
      </c>
      <c r="AU6" s="17" t="s">
        <v>4</v>
      </c>
      <c r="AV6" s="17" t="s">
        <v>4</v>
      </c>
      <c r="AW6" s="17" t="s">
        <v>4</v>
      </c>
      <c r="AX6" s="17" t="s">
        <v>4</v>
      </c>
      <c r="AY6" s="17" t="s">
        <v>4</v>
      </c>
      <c r="AZ6" s="17" t="s">
        <v>4</v>
      </c>
      <c r="BA6" s="17" t="s">
        <v>4</v>
      </c>
      <c r="BB6" s="17" t="s">
        <v>4</v>
      </c>
      <c r="BC6" s="17" t="s">
        <v>4</v>
      </c>
      <c r="BD6" s="17" t="s">
        <v>4</v>
      </c>
      <c r="BE6" s="17" t="s">
        <v>4</v>
      </c>
      <c r="BF6" s="17" t="s">
        <v>4</v>
      </c>
      <c r="BG6" s="17" t="s">
        <v>4</v>
      </c>
      <c r="BH6" s="17" t="s">
        <v>4</v>
      </c>
      <c r="BI6" s="17" t="s">
        <v>4</v>
      </c>
      <c r="BJ6" s="17" t="s">
        <v>4</v>
      </c>
      <c r="BK6" s="17" t="s">
        <v>4</v>
      </c>
      <c r="BL6" s="17" t="s">
        <v>4</v>
      </c>
      <c r="BM6" s="17" t="s">
        <v>4</v>
      </c>
      <c r="BN6" s="17" t="s">
        <v>4</v>
      </c>
      <c r="BO6" s="17" t="s">
        <v>4</v>
      </c>
      <c r="BP6" s="17" t="s">
        <v>4</v>
      </c>
      <c r="BQ6" s="17" t="s">
        <v>4</v>
      </c>
      <c r="BR6" s="17" t="s">
        <v>4</v>
      </c>
      <c r="BS6" s="17" t="s">
        <v>4</v>
      </c>
      <c r="BT6" s="17" t="s">
        <v>4</v>
      </c>
      <c r="BU6" s="17" t="s">
        <v>4</v>
      </c>
      <c r="BV6" s="17" t="s">
        <v>4</v>
      </c>
      <c r="BW6" s="17" t="s">
        <v>4</v>
      </c>
      <c r="BX6" s="17" t="s">
        <v>4</v>
      </c>
      <c r="BY6" s="17" t="s">
        <v>4</v>
      </c>
      <c r="BZ6" s="17" t="s">
        <v>4</v>
      </c>
      <c r="CA6" s="17" t="s">
        <v>4</v>
      </c>
      <c r="CB6" s="17" t="s">
        <v>4</v>
      </c>
      <c r="CC6" s="17" t="s">
        <v>4</v>
      </c>
      <c r="CD6" s="17" t="s">
        <v>4</v>
      </c>
      <c r="CE6" s="17" t="s">
        <v>4</v>
      </c>
      <c r="CF6" s="17" t="s">
        <v>4</v>
      </c>
      <c r="CG6" s="17" t="s">
        <v>4</v>
      </c>
      <c r="CH6" s="17" t="s">
        <v>4</v>
      </c>
      <c r="CI6" s="17" t="s">
        <v>4</v>
      </c>
      <c r="CJ6" s="17" t="s">
        <v>4</v>
      </c>
      <c r="CK6" s="17" t="s">
        <v>4</v>
      </c>
      <c r="CL6" s="17" t="s">
        <v>4</v>
      </c>
      <c r="CM6" s="17" t="s">
        <v>4</v>
      </c>
      <c r="CN6" s="17" t="s">
        <v>4</v>
      </c>
      <c r="CO6" s="17" t="s">
        <v>4</v>
      </c>
      <c r="CP6" s="17" t="s">
        <v>4</v>
      </c>
      <c r="CQ6" s="17" t="s">
        <v>4</v>
      </c>
      <c r="CR6" s="17" t="s">
        <v>4</v>
      </c>
      <c r="CS6" s="17" t="s">
        <v>4</v>
      </c>
      <c r="CT6" s="17" t="s">
        <v>4</v>
      </c>
      <c r="CU6" s="17" t="s">
        <v>4</v>
      </c>
      <c r="CV6" s="17" t="s">
        <v>4</v>
      </c>
      <c r="CW6" s="17" t="s">
        <v>4</v>
      </c>
      <c r="CX6" s="17" t="s">
        <v>4</v>
      </c>
      <c r="CY6" s="17" t="s">
        <v>4</v>
      </c>
      <c r="CZ6" s="17" t="s">
        <v>4</v>
      </c>
      <c r="DA6" s="17" t="s">
        <v>4</v>
      </c>
      <c r="DB6" s="17" t="s">
        <v>4</v>
      </c>
      <c r="DC6" s="17" t="s">
        <v>4</v>
      </c>
      <c r="DD6" s="17" t="s">
        <v>4</v>
      </c>
      <c r="DE6" s="17" t="s">
        <v>4</v>
      </c>
      <c r="DF6" s="17" t="s">
        <v>4</v>
      </c>
      <c r="DG6" s="17" t="s">
        <v>4</v>
      </c>
      <c r="DH6" s="17" t="s">
        <v>4</v>
      </c>
      <c r="DI6" s="17" t="s">
        <v>4</v>
      </c>
      <c r="DJ6" s="17" t="s">
        <v>4</v>
      </c>
      <c r="DK6" s="17" t="s">
        <v>4</v>
      </c>
      <c r="DL6" s="17" t="s">
        <v>4</v>
      </c>
      <c r="DM6" s="17" t="s">
        <v>4</v>
      </c>
      <c r="DN6" s="17" t="s">
        <v>4</v>
      </c>
      <c r="DO6" s="17" t="s">
        <v>4</v>
      </c>
      <c r="DP6" s="17" t="s">
        <v>4</v>
      </c>
      <c r="DQ6" s="17" t="s">
        <v>4</v>
      </c>
      <c r="DR6" s="17" t="s">
        <v>4</v>
      </c>
      <c r="DS6" s="17" t="s">
        <v>4</v>
      </c>
      <c r="DT6" s="17" t="s">
        <v>4</v>
      </c>
      <c r="DU6" s="17" t="s">
        <v>4</v>
      </c>
      <c r="DV6" s="17" t="s">
        <v>4</v>
      </c>
      <c r="DW6" s="17" t="s">
        <v>4</v>
      </c>
      <c r="DX6" s="17" t="s">
        <v>4</v>
      </c>
      <c r="DY6" s="17" t="s">
        <v>4</v>
      </c>
      <c r="DZ6" s="17" t="s">
        <v>4</v>
      </c>
      <c r="EA6" s="17" t="s">
        <v>4</v>
      </c>
      <c r="EB6" s="17" t="s">
        <v>4</v>
      </c>
      <c r="EC6" s="17" t="s">
        <v>4</v>
      </c>
      <c r="ED6" s="17" t="s">
        <v>4</v>
      </c>
      <c r="EE6" s="17" t="s">
        <v>4</v>
      </c>
      <c r="EF6" s="17" t="s">
        <v>4</v>
      </c>
      <c r="EG6" s="17" t="s">
        <v>4</v>
      </c>
      <c r="EH6" s="17" t="s">
        <v>4</v>
      </c>
      <c r="EI6" s="17" t="s">
        <v>4</v>
      </c>
      <c r="EJ6" s="17" t="s">
        <v>4</v>
      </c>
      <c r="EK6" s="17" t="s">
        <v>4</v>
      </c>
      <c r="EL6" s="17" t="s">
        <v>4</v>
      </c>
      <c r="EM6" s="17" t="s">
        <v>4</v>
      </c>
      <c r="EN6" s="17" t="s">
        <v>4</v>
      </c>
      <c r="EO6" s="17" t="s">
        <v>4</v>
      </c>
      <c r="EP6" s="17" t="s">
        <v>4</v>
      </c>
      <c r="EQ6" s="17" t="s">
        <v>4</v>
      </c>
      <c r="ER6" s="17" t="s">
        <v>4</v>
      </c>
      <c r="ES6" s="17" t="s">
        <v>4</v>
      </c>
      <c r="ET6" s="17" t="s">
        <v>4</v>
      </c>
      <c r="EU6" s="17" t="s">
        <v>4</v>
      </c>
      <c r="EV6" s="17" t="s">
        <v>4</v>
      </c>
      <c r="EW6" s="17" t="s">
        <v>4</v>
      </c>
      <c r="EX6" s="17" t="s">
        <v>4</v>
      </c>
      <c r="EY6" s="17" t="s">
        <v>4</v>
      </c>
      <c r="EZ6" s="17" t="s">
        <v>4</v>
      </c>
      <c r="FA6" s="17" t="s">
        <v>4</v>
      </c>
      <c r="FB6" s="17" t="s">
        <v>4</v>
      </c>
      <c r="FC6" s="17" t="s">
        <v>4</v>
      </c>
      <c r="FD6" s="17" t="s">
        <v>4</v>
      </c>
      <c r="FE6" s="17" t="s">
        <v>4</v>
      </c>
      <c r="FF6" s="17" t="s">
        <v>4</v>
      </c>
      <c r="FG6" s="17" t="s">
        <v>4</v>
      </c>
      <c r="FH6" s="17" t="s">
        <v>4</v>
      </c>
      <c r="FI6" s="17" t="s">
        <v>4</v>
      </c>
      <c r="FJ6" s="17" t="s">
        <v>4</v>
      </c>
      <c r="FK6" s="17" t="s">
        <v>4</v>
      </c>
      <c r="FL6" s="17" t="s">
        <v>4</v>
      </c>
      <c r="FM6" s="17" t="s">
        <v>4</v>
      </c>
      <c r="FN6" s="17" t="s">
        <v>4</v>
      </c>
      <c r="FO6" s="17" t="s">
        <v>4</v>
      </c>
      <c r="FP6" s="17" t="s">
        <v>4</v>
      </c>
      <c r="FQ6" s="17" t="s">
        <v>4</v>
      </c>
      <c r="FR6" s="17" t="s">
        <v>4</v>
      </c>
      <c r="FS6" s="17" t="s">
        <v>4</v>
      </c>
      <c r="FT6" s="17" t="s">
        <v>4</v>
      </c>
      <c r="FU6" s="17" t="s">
        <v>4</v>
      </c>
      <c r="FV6" s="17" t="s">
        <v>4</v>
      </c>
      <c r="FW6" s="17" t="s">
        <v>4</v>
      </c>
      <c r="FX6" s="17" t="s">
        <v>4</v>
      </c>
      <c r="FY6" s="17" t="s">
        <v>4</v>
      </c>
      <c r="FZ6" s="17" t="s">
        <v>4</v>
      </c>
      <c r="GA6" s="17" t="s">
        <v>4</v>
      </c>
      <c r="GB6" s="17" t="s">
        <v>4</v>
      </c>
      <c r="GC6" s="17" t="s">
        <v>4</v>
      </c>
      <c r="GD6" s="17" t="s">
        <v>4</v>
      </c>
      <c r="GE6" s="17" t="s">
        <v>4</v>
      </c>
      <c r="GF6" s="17" t="s">
        <v>4</v>
      </c>
      <c r="GG6" s="17" t="s">
        <v>4</v>
      </c>
      <c r="GH6" s="17" t="s">
        <v>4</v>
      </c>
      <c r="GI6" s="17" t="s">
        <v>4</v>
      </c>
      <c r="GJ6" s="17" t="s">
        <v>4</v>
      </c>
      <c r="GK6" s="17" t="s">
        <v>4</v>
      </c>
      <c r="GL6" s="17" t="s">
        <v>4</v>
      </c>
      <c r="GM6" s="17" t="s">
        <v>4</v>
      </c>
      <c r="GN6" s="17" t="s">
        <v>4</v>
      </c>
      <c r="GO6" s="17" t="s">
        <v>4</v>
      </c>
      <c r="GP6" s="17" t="s">
        <v>4</v>
      </c>
      <c r="GQ6" s="17" t="s">
        <v>4</v>
      </c>
      <c r="GR6" s="17" t="s">
        <v>4</v>
      </c>
      <c r="GS6" s="17" t="s">
        <v>4</v>
      </c>
      <c r="GT6" s="17" t="s">
        <v>4</v>
      </c>
      <c r="GU6" s="17" t="s">
        <v>4</v>
      </c>
      <c r="GV6" s="17" t="s">
        <v>4</v>
      </c>
      <c r="GW6" s="17" t="s">
        <v>4</v>
      </c>
      <c r="GX6" s="17" t="s">
        <v>4</v>
      </c>
      <c r="GY6" s="17" t="s">
        <v>4</v>
      </c>
      <c r="GZ6" s="17" t="s">
        <v>4</v>
      </c>
      <c r="HA6" s="17" t="s">
        <v>4</v>
      </c>
      <c r="HB6" s="17" t="s">
        <v>4</v>
      </c>
      <c r="HC6" s="17" t="s">
        <v>4</v>
      </c>
      <c r="HD6" s="17" t="s">
        <v>4</v>
      </c>
      <c r="HE6" s="17" t="s">
        <v>4</v>
      </c>
      <c r="HF6" s="17" t="s">
        <v>4</v>
      </c>
      <c r="HG6" s="17" t="s">
        <v>4</v>
      </c>
      <c r="HH6" s="17" t="s">
        <v>4</v>
      </c>
      <c r="HI6" s="17" t="s">
        <v>4</v>
      </c>
      <c r="HJ6" s="17" t="s">
        <v>4</v>
      </c>
      <c r="HK6" s="17" t="s">
        <v>4</v>
      </c>
      <c r="HL6" s="17" t="s">
        <v>4</v>
      </c>
      <c r="HM6" s="17" t="s">
        <v>4</v>
      </c>
      <c r="HN6" s="17" t="s">
        <v>4</v>
      </c>
      <c r="HO6" s="17" t="s">
        <v>4</v>
      </c>
      <c r="HP6" s="17" t="s">
        <v>4</v>
      </c>
      <c r="HQ6" s="17" t="s">
        <v>4</v>
      </c>
      <c r="HR6" s="17" t="s">
        <v>4</v>
      </c>
      <c r="HS6" s="17" t="s">
        <v>4</v>
      </c>
      <c r="HT6" s="17" t="s">
        <v>4</v>
      </c>
      <c r="HU6" s="17" t="s">
        <v>4</v>
      </c>
      <c r="HV6" s="17" t="s">
        <v>4</v>
      </c>
      <c r="HW6" s="17" t="s">
        <v>4</v>
      </c>
      <c r="HX6" s="17" t="s">
        <v>4</v>
      </c>
      <c r="HY6" s="17" t="s">
        <v>4</v>
      </c>
      <c r="HZ6" s="17" t="s">
        <v>4</v>
      </c>
      <c r="IA6" s="17" t="s">
        <v>4</v>
      </c>
      <c r="IB6" s="17" t="s">
        <v>4</v>
      </c>
      <c r="IC6" s="17" t="s">
        <v>4</v>
      </c>
      <c r="ID6" s="17" t="s">
        <v>4</v>
      </c>
      <c r="IE6" s="17" t="s">
        <v>4</v>
      </c>
      <c r="IF6" s="17" t="s">
        <v>4</v>
      </c>
      <c r="IG6" s="17" t="s">
        <v>4</v>
      </c>
      <c r="IH6" s="17" t="s">
        <v>4</v>
      </c>
      <c r="II6" s="17" t="s">
        <v>4</v>
      </c>
      <c r="IJ6" s="17" t="s">
        <v>4</v>
      </c>
      <c r="IK6" s="17" t="s">
        <v>4</v>
      </c>
      <c r="IL6" s="17" t="s">
        <v>4</v>
      </c>
      <c r="IM6" s="17" t="s">
        <v>4</v>
      </c>
      <c r="IN6" s="17" t="s">
        <v>4</v>
      </c>
    </row>
    <row r="7" spans="1:248" x14ac:dyDescent="0.25">
      <c r="C7" s="2"/>
      <c r="D7" s="2"/>
      <c r="E7" s="5"/>
      <c r="F7" s="6"/>
      <c r="G7" s="6"/>
      <c r="H7" s="6"/>
      <c r="I7" s="6"/>
      <c r="J7" s="3" t="s">
        <v>3</v>
      </c>
      <c r="K7" s="17" t="s">
        <v>4</v>
      </c>
      <c r="L7" s="17" t="s">
        <v>4</v>
      </c>
      <c r="M7" s="17" t="s">
        <v>4</v>
      </c>
      <c r="N7" s="17" t="s">
        <v>4</v>
      </c>
      <c r="O7" s="17" t="s">
        <v>4</v>
      </c>
      <c r="P7" s="17" t="s">
        <v>4</v>
      </c>
      <c r="Q7" s="17" t="s">
        <v>4</v>
      </c>
      <c r="R7" s="17" t="s">
        <v>4</v>
      </c>
      <c r="S7" s="17" t="s">
        <v>4</v>
      </c>
      <c r="T7" s="17" t="s">
        <v>4</v>
      </c>
      <c r="U7" s="17" t="s">
        <v>4</v>
      </c>
      <c r="V7" s="17" t="s">
        <v>4</v>
      </c>
      <c r="W7" s="17" t="s">
        <v>4</v>
      </c>
      <c r="X7" s="17" t="s">
        <v>4</v>
      </c>
      <c r="Y7" s="17" t="s">
        <v>4</v>
      </c>
      <c r="Z7" s="17" t="s">
        <v>4</v>
      </c>
      <c r="AA7" s="17" t="s">
        <v>4</v>
      </c>
      <c r="AB7" s="17" t="s">
        <v>4</v>
      </c>
      <c r="AC7" s="17" t="s">
        <v>4</v>
      </c>
      <c r="AD7" s="17" t="s">
        <v>4</v>
      </c>
      <c r="AE7" s="17" t="s">
        <v>4</v>
      </c>
      <c r="AF7" s="17" t="s">
        <v>4</v>
      </c>
      <c r="AG7" s="17" t="s">
        <v>4</v>
      </c>
      <c r="AH7" s="17" t="s">
        <v>4</v>
      </c>
      <c r="AI7" s="17" t="s">
        <v>4</v>
      </c>
      <c r="AJ7" s="17" t="s">
        <v>4</v>
      </c>
      <c r="AK7" s="17" t="s">
        <v>4</v>
      </c>
      <c r="AL7" s="17" t="s">
        <v>4</v>
      </c>
      <c r="AM7" s="17" t="s">
        <v>4</v>
      </c>
      <c r="AN7" s="17" t="s">
        <v>4</v>
      </c>
      <c r="AO7" s="17" t="s">
        <v>4</v>
      </c>
      <c r="AP7" s="17" t="s">
        <v>4</v>
      </c>
      <c r="AQ7" s="17" t="s">
        <v>4</v>
      </c>
      <c r="AR7" s="17" t="s">
        <v>4</v>
      </c>
      <c r="AS7" s="17" t="s">
        <v>4</v>
      </c>
      <c r="AT7" s="17" t="s">
        <v>4</v>
      </c>
      <c r="AU7" s="17" t="s">
        <v>4</v>
      </c>
      <c r="AV7" s="17" t="s">
        <v>4</v>
      </c>
      <c r="AW7" s="17" t="s">
        <v>4</v>
      </c>
      <c r="AX7" s="17" t="s">
        <v>4</v>
      </c>
      <c r="AY7" s="17" t="s">
        <v>4</v>
      </c>
      <c r="AZ7" s="17" t="s">
        <v>4</v>
      </c>
      <c r="BA7" s="17" t="s">
        <v>4</v>
      </c>
      <c r="BB7" s="17" t="s">
        <v>4</v>
      </c>
      <c r="BC7" s="17" t="s">
        <v>4</v>
      </c>
      <c r="BD7" s="17" t="s">
        <v>4</v>
      </c>
      <c r="BE7" s="17" t="s">
        <v>4</v>
      </c>
      <c r="BF7" s="17" t="s">
        <v>4</v>
      </c>
      <c r="BG7" s="17" t="s">
        <v>4</v>
      </c>
      <c r="BH7" s="17" t="s">
        <v>4</v>
      </c>
      <c r="BI7" s="17" t="s">
        <v>4</v>
      </c>
      <c r="BJ7" s="17" t="s">
        <v>4</v>
      </c>
      <c r="BK7" s="17" t="s">
        <v>4</v>
      </c>
      <c r="BL7" s="17" t="s">
        <v>4</v>
      </c>
      <c r="BM7" s="17" t="s">
        <v>4</v>
      </c>
      <c r="BN7" s="17" t="s">
        <v>4</v>
      </c>
      <c r="BO7" s="17" t="s">
        <v>4</v>
      </c>
      <c r="BP7" s="17" t="s">
        <v>4</v>
      </c>
      <c r="BQ7" s="17" t="s">
        <v>4</v>
      </c>
      <c r="BR7" s="17" t="s">
        <v>4</v>
      </c>
      <c r="BS7" s="17" t="s">
        <v>4</v>
      </c>
      <c r="BT7" s="17" t="s">
        <v>4</v>
      </c>
      <c r="BU7" s="17" t="s">
        <v>4</v>
      </c>
      <c r="BV7" s="17" t="s">
        <v>4</v>
      </c>
      <c r="BW7" s="17" t="s">
        <v>4</v>
      </c>
      <c r="BX7" s="17" t="s">
        <v>4</v>
      </c>
      <c r="BY7" s="17" t="s">
        <v>4</v>
      </c>
      <c r="BZ7" s="17" t="s">
        <v>4</v>
      </c>
      <c r="CA7" s="17" t="s">
        <v>4</v>
      </c>
      <c r="CB7" s="17" t="s">
        <v>4</v>
      </c>
      <c r="CC7" s="17" t="s">
        <v>4</v>
      </c>
      <c r="CD7" s="17" t="s">
        <v>4</v>
      </c>
      <c r="CE7" s="17" t="s">
        <v>4</v>
      </c>
      <c r="CF7" s="17" t="s">
        <v>4</v>
      </c>
      <c r="CG7" s="17" t="s">
        <v>4</v>
      </c>
      <c r="CH7" s="17" t="s">
        <v>4</v>
      </c>
      <c r="CI7" s="17" t="s">
        <v>4</v>
      </c>
      <c r="CJ7" s="17" t="s">
        <v>4</v>
      </c>
      <c r="CK7" s="17" t="s">
        <v>4</v>
      </c>
      <c r="CL7" s="17" t="s">
        <v>4</v>
      </c>
      <c r="CM7" s="17" t="s">
        <v>4</v>
      </c>
      <c r="CN7" s="17" t="s">
        <v>4</v>
      </c>
      <c r="CO7" s="17" t="s">
        <v>4</v>
      </c>
      <c r="CP7" s="17" t="s">
        <v>4</v>
      </c>
      <c r="CQ7" s="17" t="s">
        <v>4</v>
      </c>
      <c r="CR7" s="17" t="s">
        <v>4</v>
      </c>
      <c r="CS7" s="17" t="s">
        <v>4</v>
      </c>
      <c r="CT7" s="17" t="s">
        <v>4</v>
      </c>
      <c r="CU7" s="17" t="s">
        <v>4</v>
      </c>
      <c r="CV7" s="17" t="s">
        <v>4</v>
      </c>
      <c r="CW7" s="17" t="s">
        <v>4</v>
      </c>
      <c r="CX7" s="17" t="s">
        <v>4</v>
      </c>
      <c r="CY7" s="17" t="s">
        <v>4</v>
      </c>
      <c r="CZ7" s="17" t="s">
        <v>4</v>
      </c>
      <c r="DA7" s="17" t="s">
        <v>4</v>
      </c>
      <c r="DB7" s="17" t="s">
        <v>4</v>
      </c>
      <c r="DC7" s="17" t="s">
        <v>4</v>
      </c>
      <c r="DD7" s="17" t="s">
        <v>4</v>
      </c>
      <c r="DE7" s="17" t="s">
        <v>4</v>
      </c>
      <c r="DF7" s="17" t="s">
        <v>4</v>
      </c>
      <c r="DG7" s="17" t="s">
        <v>4</v>
      </c>
      <c r="DH7" s="17" t="s">
        <v>4</v>
      </c>
      <c r="DI7" s="17" t="s">
        <v>4</v>
      </c>
      <c r="DJ7" s="17" t="s">
        <v>4</v>
      </c>
      <c r="DK7" s="17" t="s">
        <v>4</v>
      </c>
      <c r="DL7" s="17" t="s">
        <v>4</v>
      </c>
      <c r="DM7" s="17" t="s">
        <v>4</v>
      </c>
      <c r="DN7" s="17" t="s">
        <v>4</v>
      </c>
      <c r="DO7" s="17" t="s">
        <v>4</v>
      </c>
      <c r="DP7" s="17" t="s">
        <v>4</v>
      </c>
      <c r="DQ7" s="17" t="s">
        <v>4</v>
      </c>
      <c r="DR7" s="17" t="s">
        <v>4</v>
      </c>
      <c r="DS7" s="17" t="s">
        <v>4</v>
      </c>
      <c r="DT7" s="17" t="s">
        <v>4</v>
      </c>
      <c r="DU7" s="17" t="s">
        <v>4</v>
      </c>
      <c r="DV7" s="17" t="s">
        <v>4</v>
      </c>
      <c r="DW7" s="17" t="s">
        <v>4</v>
      </c>
      <c r="DX7" s="17" t="s">
        <v>4</v>
      </c>
      <c r="DY7" s="17" t="s">
        <v>4</v>
      </c>
      <c r="DZ7" s="17" t="s">
        <v>4</v>
      </c>
      <c r="EA7" s="17" t="s">
        <v>4</v>
      </c>
      <c r="EB7" s="17" t="s">
        <v>4</v>
      </c>
      <c r="EC7" s="17" t="s">
        <v>4</v>
      </c>
      <c r="ED7" s="17" t="s">
        <v>4</v>
      </c>
      <c r="EE7" s="17" t="s">
        <v>4</v>
      </c>
      <c r="EF7" s="17" t="s">
        <v>4</v>
      </c>
      <c r="EG7" s="17" t="s">
        <v>4</v>
      </c>
      <c r="EH7" s="17" t="s">
        <v>4</v>
      </c>
      <c r="EI7" s="17" t="s">
        <v>4</v>
      </c>
      <c r="EJ7" s="17" t="s">
        <v>4</v>
      </c>
      <c r="EK7" s="17" t="s">
        <v>4</v>
      </c>
      <c r="EL7" s="17" t="s">
        <v>4</v>
      </c>
      <c r="EM7" s="17" t="s">
        <v>4</v>
      </c>
      <c r="EN7" s="17" t="s">
        <v>4</v>
      </c>
      <c r="EO7" s="17" t="s">
        <v>4</v>
      </c>
      <c r="EP7" s="17" t="s">
        <v>4</v>
      </c>
      <c r="EQ7" s="17" t="s">
        <v>4</v>
      </c>
      <c r="ER7" s="17" t="s">
        <v>4</v>
      </c>
      <c r="ES7" s="17" t="s">
        <v>4</v>
      </c>
      <c r="ET7" s="17" t="s">
        <v>4</v>
      </c>
      <c r="EU7" s="17" t="s">
        <v>4</v>
      </c>
      <c r="EV7" s="17" t="s">
        <v>4</v>
      </c>
      <c r="EW7" s="17" t="s">
        <v>4</v>
      </c>
      <c r="EX7" s="17" t="s">
        <v>4</v>
      </c>
      <c r="EY7" s="17" t="s">
        <v>4</v>
      </c>
      <c r="EZ7" s="17" t="s">
        <v>4</v>
      </c>
      <c r="FA7" s="17" t="s">
        <v>4</v>
      </c>
      <c r="FB7" s="17" t="s">
        <v>4</v>
      </c>
      <c r="FC7" s="17" t="s">
        <v>4</v>
      </c>
      <c r="FD7" s="17" t="s">
        <v>4</v>
      </c>
      <c r="FE7" s="17" t="s">
        <v>4</v>
      </c>
      <c r="FF7" s="17" t="s">
        <v>4</v>
      </c>
      <c r="FG7" s="17" t="s">
        <v>4</v>
      </c>
      <c r="FH7" s="17" t="s">
        <v>4</v>
      </c>
      <c r="FI7" s="17" t="s">
        <v>4</v>
      </c>
      <c r="FJ7" s="17" t="s">
        <v>4</v>
      </c>
      <c r="FK7" s="17" t="s">
        <v>4</v>
      </c>
      <c r="FL7" s="17" t="s">
        <v>4</v>
      </c>
      <c r="FM7" s="17" t="s">
        <v>4</v>
      </c>
      <c r="FN7" s="17" t="s">
        <v>4</v>
      </c>
      <c r="FO7" s="17" t="s">
        <v>4</v>
      </c>
      <c r="FP7" s="17" t="s">
        <v>4</v>
      </c>
      <c r="FQ7" s="17" t="s">
        <v>4</v>
      </c>
      <c r="FR7" s="17" t="s">
        <v>4</v>
      </c>
      <c r="FS7" s="17" t="s">
        <v>4</v>
      </c>
      <c r="FT7" s="17" t="s">
        <v>4</v>
      </c>
      <c r="FU7" s="17" t="s">
        <v>4</v>
      </c>
      <c r="FV7" s="17" t="s">
        <v>4</v>
      </c>
      <c r="FW7" s="17" t="s">
        <v>4</v>
      </c>
      <c r="FX7" s="17" t="s">
        <v>4</v>
      </c>
      <c r="FY7" s="17" t="s">
        <v>4</v>
      </c>
      <c r="FZ7" s="17" t="s">
        <v>4</v>
      </c>
      <c r="GA7" s="17" t="s">
        <v>4</v>
      </c>
      <c r="GB7" s="17" t="s">
        <v>4</v>
      </c>
      <c r="GC7" s="17" t="s">
        <v>4</v>
      </c>
      <c r="GD7" s="17" t="s">
        <v>4</v>
      </c>
      <c r="GE7" s="17" t="s">
        <v>4</v>
      </c>
      <c r="GF7" s="17" t="s">
        <v>4</v>
      </c>
      <c r="GG7" s="17" t="s">
        <v>4</v>
      </c>
      <c r="GH7" s="17" t="s">
        <v>4</v>
      </c>
      <c r="GI7" s="17" t="s">
        <v>4</v>
      </c>
      <c r="GJ7" s="17" t="s">
        <v>4</v>
      </c>
      <c r="GK7" s="17" t="s">
        <v>4</v>
      </c>
      <c r="GL7" s="17" t="s">
        <v>4</v>
      </c>
      <c r="GM7" s="17" t="s">
        <v>4</v>
      </c>
      <c r="GN7" s="17" t="s">
        <v>4</v>
      </c>
      <c r="GO7" s="17" t="s">
        <v>4</v>
      </c>
      <c r="GP7" s="17" t="s">
        <v>4</v>
      </c>
      <c r="GQ7" s="17" t="s">
        <v>4</v>
      </c>
      <c r="GR7" s="17" t="s">
        <v>4</v>
      </c>
      <c r="GS7" s="17" t="s">
        <v>4</v>
      </c>
      <c r="GT7" s="17" t="s">
        <v>4</v>
      </c>
      <c r="GU7" s="17" t="s">
        <v>4</v>
      </c>
      <c r="GV7" s="17" t="s">
        <v>4</v>
      </c>
      <c r="GW7" s="17" t="s">
        <v>4</v>
      </c>
      <c r="GX7" s="17" t="s">
        <v>4</v>
      </c>
      <c r="GY7" s="17" t="s">
        <v>4</v>
      </c>
      <c r="GZ7" s="17" t="s">
        <v>4</v>
      </c>
      <c r="HA7" s="17" t="s">
        <v>4</v>
      </c>
      <c r="HB7" s="17" t="s">
        <v>4</v>
      </c>
      <c r="HC7" s="17" t="s">
        <v>4</v>
      </c>
      <c r="HD7" s="17" t="s">
        <v>4</v>
      </c>
      <c r="HE7" s="17" t="s">
        <v>4</v>
      </c>
      <c r="HF7" s="17" t="s">
        <v>4</v>
      </c>
      <c r="HG7" s="17" t="s">
        <v>4</v>
      </c>
      <c r="HH7" s="17" t="s">
        <v>4</v>
      </c>
      <c r="HI7" s="17" t="s">
        <v>4</v>
      </c>
      <c r="HJ7" s="17" t="s">
        <v>4</v>
      </c>
      <c r="HK7" s="17" t="s">
        <v>4</v>
      </c>
      <c r="HL7" s="17" t="s">
        <v>4</v>
      </c>
      <c r="HM7" s="17" t="s">
        <v>4</v>
      </c>
      <c r="HN7" s="17" t="s">
        <v>4</v>
      </c>
      <c r="HO7" s="17" t="s">
        <v>4</v>
      </c>
      <c r="HP7" s="17" t="s">
        <v>4</v>
      </c>
      <c r="HQ7" s="17" t="s">
        <v>4</v>
      </c>
      <c r="HR7" s="17" t="s">
        <v>4</v>
      </c>
      <c r="HS7" s="17" t="s">
        <v>4</v>
      </c>
      <c r="HT7" s="17" t="s">
        <v>4</v>
      </c>
      <c r="HU7" s="17" t="s">
        <v>4</v>
      </c>
      <c r="HV7" s="17" t="s">
        <v>4</v>
      </c>
      <c r="HW7" s="17" t="s">
        <v>4</v>
      </c>
      <c r="HX7" s="17" t="s">
        <v>4</v>
      </c>
      <c r="HY7" s="17" t="s">
        <v>4</v>
      </c>
      <c r="HZ7" s="17" t="s">
        <v>4</v>
      </c>
      <c r="IA7" s="17" t="s">
        <v>4</v>
      </c>
      <c r="IB7" s="17" t="s">
        <v>4</v>
      </c>
      <c r="IC7" s="17" t="s">
        <v>4</v>
      </c>
      <c r="ID7" s="17" t="s">
        <v>4</v>
      </c>
      <c r="IE7" s="17" t="s">
        <v>4</v>
      </c>
      <c r="IF7" s="17" t="s">
        <v>4</v>
      </c>
      <c r="IG7" s="17" t="s">
        <v>4</v>
      </c>
      <c r="IH7" s="17" t="s">
        <v>4</v>
      </c>
      <c r="II7" s="17" t="s">
        <v>4</v>
      </c>
      <c r="IJ7" s="17" t="s">
        <v>4</v>
      </c>
      <c r="IK7" s="17" t="s">
        <v>4</v>
      </c>
      <c r="IL7" s="17" t="s">
        <v>4</v>
      </c>
      <c r="IM7" s="17" t="s">
        <v>4</v>
      </c>
      <c r="IN7" s="17" t="s">
        <v>4</v>
      </c>
    </row>
    <row r="8" spans="1:248" x14ac:dyDescent="0.25">
      <c r="A8" s="5"/>
      <c r="B8" s="4" t="s">
        <v>60</v>
      </c>
      <c r="C8" s="4" t="s">
        <v>38</v>
      </c>
      <c r="D8" s="13" t="s">
        <v>39</v>
      </c>
      <c r="E8" s="13" t="s">
        <v>40</v>
      </c>
      <c r="F8" s="4" t="s">
        <v>61</v>
      </c>
      <c r="G8" s="4" t="s">
        <v>62</v>
      </c>
      <c r="H8" s="4" t="s">
        <v>63</v>
      </c>
      <c r="I8" s="4" t="s">
        <v>41</v>
      </c>
      <c r="J8" s="3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</row>
    <row r="9" spans="1:248" ht="16.5" customHeight="1" x14ac:dyDescent="0.25">
      <c r="A9" s="5"/>
      <c r="B9" s="21" t="s">
        <v>57</v>
      </c>
      <c r="C9" s="19" t="s">
        <v>105</v>
      </c>
      <c r="D9" t="s">
        <v>1</v>
      </c>
      <c r="E9" t="s">
        <v>69</v>
      </c>
      <c r="F9" s="1"/>
      <c r="G9" s="1" t="s">
        <v>103</v>
      </c>
      <c r="H9" s="1"/>
      <c r="I9" s="1"/>
      <c r="K9" s="16">
        <v>1000000</v>
      </c>
      <c r="L9" s="16">
        <v>1000000</v>
      </c>
      <c r="M9" s="16">
        <v>1000000</v>
      </c>
      <c r="N9" s="16">
        <v>1000000</v>
      </c>
      <c r="O9" s="16">
        <v>1000000</v>
      </c>
      <c r="P9" s="16">
        <v>1000000</v>
      </c>
      <c r="Q9" s="16">
        <v>1000000</v>
      </c>
      <c r="R9" s="16">
        <v>1000000</v>
      </c>
      <c r="S9" s="16">
        <v>1000000</v>
      </c>
      <c r="T9" s="16">
        <v>1000000</v>
      </c>
      <c r="U9" s="16">
        <v>1000000</v>
      </c>
      <c r="V9" s="16">
        <v>1000000</v>
      </c>
      <c r="W9" s="16">
        <v>1000000</v>
      </c>
      <c r="X9" s="16">
        <v>1000000</v>
      </c>
      <c r="Y9" s="16">
        <v>1000000</v>
      </c>
      <c r="Z9" s="16">
        <v>1000000</v>
      </c>
      <c r="AA9" s="16">
        <v>1000000</v>
      </c>
      <c r="AB9" s="16">
        <v>1000000</v>
      </c>
      <c r="AC9" s="16">
        <v>1000000</v>
      </c>
      <c r="AD9" s="16">
        <v>1000000</v>
      </c>
      <c r="AE9" s="16">
        <v>1000000</v>
      </c>
      <c r="AF9" s="16">
        <v>1000000</v>
      </c>
      <c r="AG9" s="16">
        <v>1000000</v>
      </c>
      <c r="AH9" s="16">
        <v>1000000</v>
      </c>
      <c r="AI9" s="16">
        <v>1000000</v>
      </c>
      <c r="AJ9" s="16">
        <v>1000000</v>
      </c>
      <c r="AK9" s="16">
        <v>1000000</v>
      </c>
      <c r="AL9" s="16">
        <v>1000000</v>
      </c>
      <c r="AM9" s="16">
        <v>1000000</v>
      </c>
      <c r="AN9" s="16">
        <v>1000000</v>
      </c>
      <c r="AO9" s="16">
        <v>1000000</v>
      </c>
      <c r="AP9" s="16">
        <v>1000000</v>
      </c>
      <c r="AQ9" s="16">
        <v>1000000</v>
      </c>
      <c r="AR9" s="16">
        <v>1000000</v>
      </c>
      <c r="AS9" s="16">
        <v>1000000</v>
      </c>
      <c r="AT9" s="16">
        <v>1000000</v>
      </c>
      <c r="AU9" s="16">
        <v>1000000</v>
      </c>
      <c r="AV9" s="16">
        <v>1000000</v>
      </c>
      <c r="AW9" s="16">
        <v>1000000</v>
      </c>
      <c r="AX9" s="16">
        <v>1000000</v>
      </c>
      <c r="AY9" s="16">
        <v>1000000</v>
      </c>
      <c r="AZ9" s="16">
        <v>1000000</v>
      </c>
      <c r="BA9" s="16">
        <v>1000000</v>
      </c>
      <c r="BB9" s="16">
        <v>1000000</v>
      </c>
      <c r="BC9" s="16">
        <v>1000000</v>
      </c>
      <c r="BD9" s="16">
        <v>1000000</v>
      </c>
      <c r="BE9" s="16">
        <v>1000000</v>
      </c>
      <c r="BF9" s="16">
        <v>1000000</v>
      </c>
      <c r="BG9" s="16">
        <v>1000000</v>
      </c>
      <c r="BH9" s="16">
        <v>1000000</v>
      </c>
      <c r="BI9" s="16">
        <v>1000000</v>
      </c>
      <c r="BJ9" s="16">
        <v>1000000</v>
      </c>
      <c r="BK9" s="16">
        <v>1000000</v>
      </c>
      <c r="BL9" s="16">
        <v>1000000</v>
      </c>
      <c r="BM9" s="16">
        <v>1000000</v>
      </c>
      <c r="BN9" s="16">
        <v>1000000</v>
      </c>
      <c r="BO9" s="16">
        <v>1000000</v>
      </c>
      <c r="BP9" s="16">
        <v>1000000</v>
      </c>
      <c r="BQ9" s="16">
        <v>1000000</v>
      </c>
      <c r="BR9" s="16">
        <v>1000000</v>
      </c>
      <c r="BS9" s="16">
        <v>1000000</v>
      </c>
      <c r="BT9" s="16">
        <v>1000000</v>
      </c>
      <c r="BU9" s="16">
        <v>1000000</v>
      </c>
      <c r="BV9" s="16">
        <v>1000000</v>
      </c>
      <c r="BW9" s="16">
        <v>1000000</v>
      </c>
      <c r="BX9" s="16">
        <v>1000000</v>
      </c>
      <c r="BY9" s="16">
        <v>1000000</v>
      </c>
      <c r="BZ9" s="16">
        <v>1000000</v>
      </c>
      <c r="CA9" s="16">
        <v>1000000</v>
      </c>
      <c r="CB9" s="16">
        <v>1000000</v>
      </c>
      <c r="CC9" s="16">
        <v>1000000</v>
      </c>
      <c r="CD9" s="16">
        <v>1000000</v>
      </c>
      <c r="CE9" s="16">
        <v>1000000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  <c r="DX9" s="16">
        <v>0</v>
      </c>
      <c r="DY9" s="16">
        <v>0</v>
      </c>
      <c r="DZ9" s="16">
        <v>0</v>
      </c>
      <c r="EA9" s="16">
        <v>0</v>
      </c>
      <c r="EB9" s="16">
        <v>0</v>
      </c>
      <c r="EC9" s="16">
        <v>0</v>
      </c>
      <c r="ED9" s="16">
        <v>0</v>
      </c>
      <c r="EE9" s="16">
        <v>0</v>
      </c>
      <c r="EF9" s="16">
        <v>0</v>
      </c>
      <c r="EG9" s="16">
        <v>0</v>
      </c>
      <c r="EH9" s="16">
        <v>0</v>
      </c>
      <c r="EI9" s="16">
        <v>0</v>
      </c>
      <c r="EJ9" s="16">
        <v>0</v>
      </c>
      <c r="EK9" s="16">
        <v>0</v>
      </c>
      <c r="EL9" s="16">
        <v>0</v>
      </c>
      <c r="EM9" s="16">
        <v>0</v>
      </c>
      <c r="EN9" s="16">
        <v>0</v>
      </c>
      <c r="EO9" s="16">
        <v>0</v>
      </c>
      <c r="EP9" s="16">
        <v>0</v>
      </c>
      <c r="EQ9" s="16">
        <v>0</v>
      </c>
      <c r="ER9" s="16">
        <v>0</v>
      </c>
      <c r="ES9" s="16">
        <v>0</v>
      </c>
      <c r="ET9" s="16">
        <v>0</v>
      </c>
      <c r="EU9" s="16">
        <v>0</v>
      </c>
      <c r="EV9" s="16">
        <v>0</v>
      </c>
      <c r="EW9" s="16">
        <v>0</v>
      </c>
      <c r="EX9" s="16">
        <v>0</v>
      </c>
      <c r="EY9" s="16">
        <v>0</v>
      </c>
      <c r="EZ9" s="16">
        <v>0</v>
      </c>
      <c r="FA9" s="16">
        <v>0</v>
      </c>
      <c r="FB9" s="16">
        <v>0</v>
      </c>
      <c r="FC9" s="16">
        <v>0</v>
      </c>
      <c r="FD9" s="16">
        <v>0</v>
      </c>
      <c r="FE9" s="16">
        <v>0</v>
      </c>
      <c r="FF9" s="16">
        <v>0</v>
      </c>
      <c r="FG9" s="16">
        <v>0</v>
      </c>
      <c r="FH9" s="16">
        <v>0</v>
      </c>
      <c r="FI9" s="16">
        <v>0</v>
      </c>
      <c r="FJ9" s="16">
        <v>0</v>
      </c>
      <c r="FK9" s="16">
        <v>0</v>
      </c>
      <c r="FL9" s="16">
        <v>0</v>
      </c>
      <c r="FM9" s="16">
        <v>0</v>
      </c>
      <c r="FN9" s="16">
        <v>0</v>
      </c>
      <c r="FO9" s="16">
        <v>0</v>
      </c>
      <c r="FP9" s="16">
        <v>0</v>
      </c>
      <c r="FQ9" s="16">
        <v>0</v>
      </c>
      <c r="FR9" s="16">
        <v>0</v>
      </c>
      <c r="FS9" s="16">
        <v>0</v>
      </c>
      <c r="FT9" s="16">
        <v>0</v>
      </c>
      <c r="FU9" s="16">
        <v>0</v>
      </c>
      <c r="FV9" s="16">
        <v>0</v>
      </c>
      <c r="FW9" s="16">
        <v>0</v>
      </c>
      <c r="FX9" s="16">
        <v>0</v>
      </c>
      <c r="FY9" s="16">
        <v>0</v>
      </c>
      <c r="FZ9" s="16">
        <v>0</v>
      </c>
      <c r="GA9" s="16">
        <v>0</v>
      </c>
      <c r="GB9" s="16">
        <v>0</v>
      </c>
      <c r="GC9" s="16">
        <v>0</v>
      </c>
      <c r="GD9" s="16">
        <v>0</v>
      </c>
      <c r="GE9" s="16">
        <v>0</v>
      </c>
      <c r="GF9" s="16">
        <v>0</v>
      </c>
      <c r="GG9" s="16">
        <v>0</v>
      </c>
      <c r="GH9" s="16">
        <v>0</v>
      </c>
      <c r="GI9" s="16">
        <v>0</v>
      </c>
      <c r="GJ9" s="16">
        <v>0</v>
      </c>
      <c r="GK9" s="16">
        <v>0</v>
      </c>
      <c r="GL9" s="16">
        <v>0</v>
      </c>
      <c r="GM9" s="16">
        <v>0</v>
      </c>
      <c r="GN9" s="16">
        <v>0</v>
      </c>
      <c r="GO9" s="16">
        <v>0</v>
      </c>
      <c r="GP9" s="16">
        <v>0</v>
      </c>
      <c r="GQ9" s="16">
        <v>0</v>
      </c>
      <c r="GR9" s="16">
        <v>0</v>
      </c>
      <c r="GS9" s="16">
        <v>0</v>
      </c>
      <c r="GT9" s="16">
        <v>0</v>
      </c>
      <c r="GU9" s="16">
        <v>0</v>
      </c>
      <c r="GV9" s="16">
        <v>0</v>
      </c>
      <c r="GW9" s="16">
        <v>0</v>
      </c>
      <c r="GX9" s="16">
        <v>0</v>
      </c>
      <c r="GY9" s="16">
        <v>0</v>
      </c>
      <c r="GZ9" s="16">
        <v>0</v>
      </c>
      <c r="HA9" s="16">
        <v>0</v>
      </c>
      <c r="HB9" s="16">
        <v>0</v>
      </c>
      <c r="HC9" s="16">
        <v>0</v>
      </c>
      <c r="HD9" s="16">
        <v>0</v>
      </c>
      <c r="HE9" s="16">
        <v>0</v>
      </c>
      <c r="HF9" s="16">
        <v>0</v>
      </c>
      <c r="HG9" s="16">
        <v>0</v>
      </c>
      <c r="HH9" s="16">
        <v>0</v>
      </c>
      <c r="HI9" s="16">
        <v>0</v>
      </c>
      <c r="HJ9" s="16">
        <v>0</v>
      </c>
      <c r="HK9" s="16">
        <v>0</v>
      </c>
      <c r="HL9" s="16">
        <v>0</v>
      </c>
      <c r="HM9" s="16">
        <v>0</v>
      </c>
      <c r="HN9" s="16">
        <v>0</v>
      </c>
      <c r="HO9" s="16">
        <v>0</v>
      </c>
      <c r="HP9" s="16">
        <v>0</v>
      </c>
      <c r="HQ9" s="16">
        <v>0</v>
      </c>
      <c r="HR9" s="16">
        <v>0</v>
      </c>
      <c r="HS9" s="16">
        <v>0</v>
      </c>
      <c r="HT9" s="16">
        <v>0</v>
      </c>
      <c r="HU9" s="16">
        <v>0</v>
      </c>
      <c r="HV9" s="16">
        <v>0</v>
      </c>
      <c r="HW9" s="16">
        <v>0</v>
      </c>
      <c r="HX9" s="16">
        <v>0</v>
      </c>
      <c r="HY9" s="16">
        <v>0</v>
      </c>
      <c r="HZ9" s="16">
        <v>0</v>
      </c>
      <c r="IA9" s="16">
        <v>0</v>
      </c>
      <c r="IB9" s="16">
        <v>0</v>
      </c>
      <c r="IC9" s="16">
        <v>0</v>
      </c>
      <c r="ID9" s="16">
        <v>0</v>
      </c>
      <c r="IE9" s="16">
        <v>0</v>
      </c>
      <c r="IF9" s="16">
        <v>0</v>
      </c>
      <c r="IG9" s="16">
        <v>0</v>
      </c>
      <c r="IH9" s="16">
        <v>0</v>
      </c>
      <c r="II9" s="16">
        <v>0</v>
      </c>
      <c r="IJ9" s="16">
        <v>0</v>
      </c>
      <c r="IK9" s="16">
        <v>0</v>
      </c>
      <c r="IL9" s="16">
        <v>0</v>
      </c>
      <c r="IM9" s="16">
        <v>0</v>
      </c>
      <c r="IN9" s="16">
        <v>0</v>
      </c>
    </row>
    <row r="10" spans="1:248" ht="16.5" customHeight="1" x14ac:dyDescent="0.25">
      <c r="A10" s="5"/>
      <c r="B10" s="21" t="s">
        <v>963</v>
      </c>
      <c r="C10" s="19" t="s">
        <v>615</v>
      </c>
      <c r="D10" t="s">
        <v>1</v>
      </c>
      <c r="E10" t="s">
        <v>70</v>
      </c>
      <c r="F10" s="1"/>
      <c r="G10" s="1" t="s">
        <v>103</v>
      </c>
      <c r="H10" s="1"/>
      <c r="I10" s="1"/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1000000</v>
      </c>
      <c r="CG10" s="16">
        <v>1000000</v>
      </c>
      <c r="CH10" s="16">
        <v>1000000</v>
      </c>
      <c r="CI10" s="16">
        <v>1000000</v>
      </c>
      <c r="CJ10" s="16">
        <v>1000000</v>
      </c>
      <c r="CK10" s="16">
        <v>1000000</v>
      </c>
      <c r="CL10" s="16">
        <v>1000000</v>
      </c>
      <c r="CM10" s="16">
        <v>1000000</v>
      </c>
      <c r="CN10" s="16">
        <v>1000000</v>
      </c>
      <c r="CO10" s="16">
        <v>1000000</v>
      </c>
      <c r="CP10" s="16">
        <v>1000000</v>
      </c>
      <c r="CQ10" s="16">
        <v>1000000</v>
      </c>
      <c r="CR10" s="16">
        <v>1000000</v>
      </c>
      <c r="CS10" s="16">
        <v>1000000</v>
      </c>
      <c r="CT10" s="16">
        <v>1000000</v>
      </c>
      <c r="CU10" s="16">
        <v>1000000</v>
      </c>
      <c r="CV10" s="16">
        <v>1000000</v>
      </c>
      <c r="CW10" s="16">
        <v>1000000</v>
      </c>
      <c r="CX10" s="16">
        <v>1000000</v>
      </c>
      <c r="CY10" s="16">
        <v>1000000</v>
      </c>
      <c r="CZ10" s="16">
        <v>1000000</v>
      </c>
      <c r="DA10" s="16">
        <v>1000000</v>
      </c>
      <c r="DB10" s="16">
        <v>1000000</v>
      </c>
      <c r="DC10" s="16">
        <v>1000000</v>
      </c>
      <c r="DD10" s="16">
        <v>1000000</v>
      </c>
      <c r="DE10" s="16">
        <v>1000000</v>
      </c>
      <c r="DF10" s="16">
        <v>1000000</v>
      </c>
      <c r="DG10" s="16">
        <v>1000000</v>
      </c>
      <c r="DH10" s="16">
        <v>1000000</v>
      </c>
      <c r="DI10" s="16">
        <v>1000000</v>
      </c>
      <c r="DJ10" s="16">
        <v>1000000</v>
      </c>
      <c r="DK10" s="16">
        <v>1000000</v>
      </c>
      <c r="DL10" s="16">
        <v>1000000</v>
      </c>
      <c r="DM10" s="16">
        <v>1000000</v>
      </c>
      <c r="DN10" s="16">
        <v>1000000</v>
      </c>
      <c r="DO10" s="16">
        <v>1000000</v>
      </c>
      <c r="DP10" s="16">
        <v>1000000</v>
      </c>
      <c r="DQ10" s="16">
        <v>1000000</v>
      </c>
      <c r="DR10" s="16">
        <v>1000000</v>
      </c>
      <c r="DS10" s="16">
        <v>1000000</v>
      </c>
      <c r="DT10" s="16">
        <v>1000000</v>
      </c>
      <c r="DU10" s="16">
        <v>1000000</v>
      </c>
      <c r="DV10" s="16">
        <v>1000000</v>
      </c>
      <c r="DW10" s="16">
        <v>1000000</v>
      </c>
      <c r="DX10" s="16">
        <v>1000000</v>
      </c>
      <c r="DY10" s="16">
        <v>1000000</v>
      </c>
      <c r="DZ10" s="16">
        <v>1000000</v>
      </c>
      <c r="EA10" s="16">
        <v>1000000</v>
      </c>
      <c r="EB10" s="16">
        <v>1000000</v>
      </c>
      <c r="EC10" s="16">
        <v>1000000</v>
      </c>
      <c r="ED10" s="16">
        <v>1000000</v>
      </c>
      <c r="EE10" s="16">
        <v>1000000</v>
      </c>
      <c r="EF10" s="16">
        <v>1000000</v>
      </c>
      <c r="EG10" s="16">
        <v>1000000</v>
      </c>
      <c r="EH10" s="16">
        <v>1000000</v>
      </c>
      <c r="EI10" s="16">
        <v>1000000</v>
      </c>
      <c r="EJ10" s="16">
        <v>1000000</v>
      </c>
      <c r="EK10" s="16">
        <v>1000000</v>
      </c>
      <c r="EL10" s="16">
        <v>1000000</v>
      </c>
      <c r="EM10" s="16">
        <v>1000000</v>
      </c>
      <c r="EN10" s="16">
        <v>1000000</v>
      </c>
      <c r="EO10" s="16">
        <v>1000000</v>
      </c>
      <c r="EP10" s="16">
        <v>1000000</v>
      </c>
      <c r="EQ10" s="16">
        <v>1000000</v>
      </c>
      <c r="ER10" s="16">
        <v>1000000</v>
      </c>
      <c r="ES10" s="16">
        <v>1000000</v>
      </c>
      <c r="ET10" s="16">
        <v>1000000</v>
      </c>
      <c r="EU10" s="16">
        <v>1000000</v>
      </c>
      <c r="EV10" s="16">
        <v>1000000</v>
      </c>
      <c r="EW10" s="16">
        <v>1000000</v>
      </c>
      <c r="EX10" s="16">
        <v>1000000</v>
      </c>
      <c r="EY10" s="16">
        <v>1000000</v>
      </c>
      <c r="EZ10" s="16">
        <v>1000000</v>
      </c>
      <c r="FA10" s="16">
        <v>1000000</v>
      </c>
      <c r="FB10" s="16">
        <v>1000000</v>
      </c>
      <c r="FC10" s="16">
        <v>1000000</v>
      </c>
      <c r="FD10" s="16">
        <v>1000000</v>
      </c>
      <c r="FE10" s="16">
        <v>1000000</v>
      </c>
      <c r="FF10" s="16">
        <v>1000000</v>
      </c>
      <c r="FG10" s="16">
        <v>1000000</v>
      </c>
      <c r="FH10" s="16">
        <v>0</v>
      </c>
      <c r="FI10" s="16">
        <v>0</v>
      </c>
      <c r="FJ10" s="16">
        <v>0</v>
      </c>
      <c r="FK10" s="16">
        <v>0</v>
      </c>
      <c r="FL10" s="16">
        <v>0</v>
      </c>
      <c r="FM10" s="16">
        <v>0</v>
      </c>
      <c r="FN10" s="16">
        <v>0</v>
      </c>
      <c r="FO10" s="16">
        <v>0</v>
      </c>
      <c r="FP10" s="16">
        <v>0</v>
      </c>
      <c r="FQ10" s="16">
        <v>0</v>
      </c>
      <c r="FR10" s="16">
        <v>0</v>
      </c>
      <c r="FS10" s="16">
        <v>0</v>
      </c>
      <c r="FT10" s="16">
        <v>0</v>
      </c>
      <c r="FU10" s="16">
        <v>0</v>
      </c>
      <c r="FV10" s="16">
        <v>0</v>
      </c>
      <c r="FW10" s="16">
        <v>0</v>
      </c>
      <c r="FX10" s="16">
        <v>0</v>
      </c>
      <c r="FY10" s="16">
        <v>0</v>
      </c>
      <c r="FZ10" s="16">
        <v>0</v>
      </c>
      <c r="GA10" s="16">
        <v>0</v>
      </c>
      <c r="GB10" s="16">
        <v>0</v>
      </c>
      <c r="GC10" s="16">
        <v>0</v>
      </c>
      <c r="GD10" s="16">
        <v>0</v>
      </c>
      <c r="GE10" s="16">
        <v>0</v>
      </c>
      <c r="GF10" s="16">
        <v>0</v>
      </c>
      <c r="GG10" s="16">
        <v>0</v>
      </c>
      <c r="GH10" s="16">
        <v>0</v>
      </c>
      <c r="GI10" s="16">
        <v>0</v>
      </c>
      <c r="GJ10" s="16">
        <v>0</v>
      </c>
      <c r="GK10" s="16">
        <v>0</v>
      </c>
      <c r="GL10" s="16">
        <v>0</v>
      </c>
      <c r="GM10" s="16">
        <v>0</v>
      </c>
      <c r="GN10" s="16">
        <v>0</v>
      </c>
      <c r="GO10" s="16">
        <v>0</v>
      </c>
      <c r="GP10" s="16">
        <v>0</v>
      </c>
      <c r="GQ10" s="16">
        <v>0</v>
      </c>
      <c r="GR10" s="16">
        <v>0</v>
      </c>
      <c r="GS10" s="16">
        <v>0</v>
      </c>
      <c r="GT10" s="16">
        <v>0</v>
      </c>
      <c r="GU10" s="16">
        <v>0</v>
      </c>
      <c r="GV10" s="16">
        <v>0</v>
      </c>
      <c r="GW10" s="16">
        <v>0</v>
      </c>
      <c r="GX10" s="16">
        <v>0</v>
      </c>
      <c r="GY10" s="16">
        <v>0</v>
      </c>
      <c r="GZ10" s="16">
        <v>0</v>
      </c>
      <c r="HA10" s="16">
        <v>0</v>
      </c>
      <c r="HB10" s="16">
        <v>0</v>
      </c>
      <c r="HC10" s="16">
        <v>0</v>
      </c>
      <c r="HD10" s="16">
        <v>0</v>
      </c>
      <c r="HE10" s="16">
        <v>0</v>
      </c>
      <c r="HF10" s="16">
        <v>0</v>
      </c>
      <c r="HG10" s="16">
        <v>0</v>
      </c>
      <c r="HH10" s="16">
        <v>0</v>
      </c>
      <c r="HI10" s="16">
        <v>0</v>
      </c>
      <c r="HJ10" s="16">
        <v>0</v>
      </c>
      <c r="HK10" s="16">
        <v>0</v>
      </c>
      <c r="HL10" s="16">
        <v>0</v>
      </c>
      <c r="HM10" s="16">
        <v>0</v>
      </c>
      <c r="HN10" s="16">
        <v>0</v>
      </c>
      <c r="HO10" s="16">
        <v>0</v>
      </c>
      <c r="HP10" s="16">
        <v>0</v>
      </c>
      <c r="HQ10" s="16">
        <v>0</v>
      </c>
      <c r="HR10" s="16">
        <v>0</v>
      </c>
      <c r="HS10" s="16">
        <v>0</v>
      </c>
      <c r="HT10" s="16">
        <v>0</v>
      </c>
      <c r="HU10" s="16">
        <v>0</v>
      </c>
      <c r="HV10" s="16">
        <v>0</v>
      </c>
      <c r="HW10" s="16">
        <v>0</v>
      </c>
      <c r="HX10" s="16">
        <v>0</v>
      </c>
      <c r="HY10" s="16">
        <v>0</v>
      </c>
      <c r="HZ10" s="16">
        <v>0</v>
      </c>
      <c r="IA10" s="16">
        <v>0</v>
      </c>
      <c r="IB10" s="16">
        <v>0</v>
      </c>
      <c r="IC10" s="16">
        <v>0</v>
      </c>
      <c r="ID10" s="16">
        <v>0</v>
      </c>
      <c r="IE10" s="16">
        <v>0</v>
      </c>
      <c r="IF10" s="16">
        <v>0</v>
      </c>
      <c r="IG10" s="16">
        <v>0</v>
      </c>
      <c r="IH10" s="16">
        <v>0</v>
      </c>
      <c r="II10" s="16">
        <v>0</v>
      </c>
      <c r="IJ10" s="16">
        <v>0</v>
      </c>
      <c r="IK10" s="16">
        <v>0</v>
      </c>
      <c r="IL10" s="16">
        <v>0</v>
      </c>
      <c r="IM10" s="16">
        <v>0</v>
      </c>
      <c r="IN10" s="16">
        <v>0</v>
      </c>
    </row>
    <row r="11" spans="1:248" ht="16.5" customHeight="1" x14ac:dyDescent="0.25">
      <c r="A11" s="5"/>
      <c r="B11" s="21" t="s">
        <v>964</v>
      </c>
      <c r="C11" s="19" t="s">
        <v>958</v>
      </c>
      <c r="D11" t="s">
        <v>1</v>
      </c>
      <c r="E11" t="s">
        <v>869</v>
      </c>
      <c r="F11" s="1"/>
      <c r="G11" s="1" t="s">
        <v>103</v>
      </c>
      <c r="H11" s="1"/>
      <c r="I11" s="1"/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16">
        <v>0</v>
      </c>
      <c r="DY11" s="16">
        <v>0</v>
      </c>
      <c r="DZ11" s="16">
        <v>0</v>
      </c>
      <c r="EA11" s="16">
        <v>0</v>
      </c>
      <c r="EB11" s="16">
        <v>0</v>
      </c>
      <c r="EC11" s="16">
        <v>0</v>
      </c>
      <c r="ED11" s="16">
        <v>0</v>
      </c>
      <c r="EE11" s="16">
        <v>0</v>
      </c>
      <c r="EF11" s="16">
        <v>0</v>
      </c>
      <c r="EG11" s="16">
        <v>0</v>
      </c>
      <c r="EH11" s="16">
        <v>0</v>
      </c>
      <c r="EI11" s="16">
        <v>0</v>
      </c>
      <c r="EJ11" s="16">
        <v>0</v>
      </c>
      <c r="EK11" s="16">
        <v>0</v>
      </c>
      <c r="EL11" s="16">
        <v>0</v>
      </c>
      <c r="EM11" s="16">
        <v>0</v>
      </c>
      <c r="EN11" s="16">
        <v>0</v>
      </c>
      <c r="EO11" s="16">
        <v>0</v>
      </c>
      <c r="EP11" s="16">
        <v>0</v>
      </c>
      <c r="EQ11" s="16">
        <v>0</v>
      </c>
      <c r="ER11" s="16">
        <v>0</v>
      </c>
      <c r="ES11" s="16">
        <v>0</v>
      </c>
      <c r="ET11" s="16">
        <v>0</v>
      </c>
      <c r="EU11" s="16">
        <v>0</v>
      </c>
      <c r="EV11" s="16">
        <v>0</v>
      </c>
      <c r="EW11" s="16">
        <v>0</v>
      </c>
      <c r="EX11" s="16">
        <v>0</v>
      </c>
      <c r="EY11" s="16">
        <v>0</v>
      </c>
      <c r="EZ11" s="16">
        <v>0</v>
      </c>
      <c r="FA11" s="16">
        <v>0</v>
      </c>
      <c r="FB11" s="16">
        <v>0</v>
      </c>
      <c r="FC11" s="16">
        <v>0</v>
      </c>
      <c r="FD11" s="16">
        <v>0</v>
      </c>
      <c r="FE11" s="16">
        <v>0</v>
      </c>
      <c r="FF11" s="16">
        <v>0</v>
      </c>
      <c r="FG11" s="16">
        <v>0</v>
      </c>
      <c r="FH11" s="16">
        <v>1000000</v>
      </c>
      <c r="FI11" s="16">
        <v>1000000</v>
      </c>
      <c r="FJ11" s="16">
        <v>1000000</v>
      </c>
      <c r="FK11" s="16">
        <v>1000000</v>
      </c>
      <c r="FL11" s="16">
        <v>1000000</v>
      </c>
      <c r="FM11" s="16">
        <v>1000000</v>
      </c>
      <c r="FN11" s="16">
        <v>1000000</v>
      </c>
      <c r="FO11" s="16">
        <v>1000000</v>
      </c>
      <c r="FP11" s="16">
        <v>1000000</v>
      </c>
      <c r="FQ11" s="16">
        <v>1000000</v>
      </c>
      <c r="FR11" s="16">
        <v>1000000</v>
      </c>
      <c r="FS11" s="16">
        <v>1000000</v>
      </c>
      <c r="FT11" s="16">
        <v>1000000</v>
      </c>
      <c r="FU11" s="16">
        <v>1000000</v>
      </c>
      <c r="FV11" s="16">
        <v>1000000</v>
      </c>
      <c r="FW11" s="16">
        <v>1000000</v>
      </c>
      <c r="FX11" s="16">
        <v>1000000</v>
      </c>
      <c r="FY11" s="16">
        <v>1000000</v>
      </c>
      <c r="FZ11" s="16">
        <v>1000000</v>
      </c>
      <c r="GA11" s="16">
        <v>1000000</v>
      </c>
      <c r="GB11" s="16">
        <v>1000000</v>
      </c>
      <c r="GC11" s="16">
        <v>0</v>
      </c>
      <c r="GD11" s="16">
        <v>0</v>
      </c>
      <c r="GE11" s="16">
        <v>0</v>
      </c>
      <c r="GF11" s="16">
        <v>0</v>
      </c>
      <c r="GG11" s="16">
        <v>0</v>
      </c>
      <c r="GH11" s="16">
        <v>0</v>
      </c>
      <c r="GI11" s="16">
        <v>0</v>
      </c>
      <c r="GJ11" s="16">
        <v>0</v>
      </c>
      <c r="GK11" s="16">
        <v>0</v>
      </c>
      <c r="GL11" s="16">
        <v>0</v>
      </c>
      <c r="GM11" s="16">
        <v>0</v>
      </c>
      <c r="GN11" s="16">
        <v>0</v>
      </c>
      <c r="GO11" s="16">
        <v>0</v>
      </c>
      <c r="GP11" s="16">
        <v>0</v>
      </c>
      <c r="GQ11" s="16">
        <v>0</v>
      </c>
      <c r="GR11" s="16">
        <v>0</v>
      </c>
      <c r="GS11" s="16">
        <v>0</v>
      </c>
      <c r="GT11" s="16">
        <v>0</v>
      </c>
      <c r="GU11" s="16">
        <v>0</v>
      </c>
      <c r="GV11" s="16">
        <v>0</v>
      </c>
      <c r="GW11" s="16">
        <v>0</v>
      </c>
      <c r="GX11" s="16">
        <v>0</v>
      </c>
      <c r="GY11" s="16">
        <v>0</v>
      </c>
      <c r="GZ11" s="16">
        <v>0</v>
      </c>
      <c r="HA11" s="16">
        <v>0</v>
      </c>
      <c r="HB11" s="16">
        <v>0</v>
      </c>
      <c r="HC11" s="16">
        <v>0</v>
      </c>
      <c r="HD11" s="16">
        <v>0</v>
      </c>
      <c r="HE11" s="16">
        <v>0</v>
      </c>
      <c r="HF11" s="16">
        <v>0</v>
      </c>
      <c r="HG11" s="16">
        <v>0</v>
      </c>
      <c r="HH11" s="16">
        <v>0</v>
      </c>
      <c r="HI11" s="16">
        <v>0</v>
      </c>
      <c r="HJ11" s="16">
        <v>0</v>
      </c>
      <c r="HK11" s="16">
        <v>0</v>
      </c>
      <c r="HL11" s="16">
        <v>0</v>
      </c>
      <c r="HM11" s="16">
        <v>0</v>
      </c>
      <c r="HN11" s="16">
        <v>0</v>
      </c>
      <c r="HO11" s="16">
        <v>0</v>
      </c>
      <c r="HP11" s="16">
        <v>0</v>
      </c>
      <c r="HQ11" s="16">
        <v>0</v>
      </c>
      <c r="HR11" s="16">
        <v>0</v>
      </c>
      <c r="HS11" s="16">
        <v>0</v>
      </c>
      <c r="HT11" s="16">
        <v>0</v>
      </c>
      <c r="HU11" s="16">
        <v>0</v>
      </c>
      <c r="HV11" s="16">
        <v>0</v>
      </c>
      <c r="HW11" s="16">
        <v>0</v>
      </c>
      <c r="HX11" s="16">
        <v>0</v>
      </c>
      <c r="HY11" s="16">
        <v>0</v>
      </c>
      <c r="HZ11" s="16">
        <v>0</v>
      </c>
      <c r="IA11" s="16">
        <v>0</v>
      </c>
      <c r="IB11" s="16">
        <v>0</v>
      </c>
      <c r="IC11" s="16">
        <v>0</v>
      </c>
      <c r="ID11" s="16">
        <v>0</v>
      </c>
      <c r="IE11" s="16">
        <v>0</v>
      </c>
      <c r="IF11" s="16">
        <v>0</v>
      </c>
      <c r="IG11" s="16">
        <v>0</v>
      </c>
      <c r="IH11" s="16">
        <v>0</v>
      </c>
      <c r="II11" s="16">
        <v>0</v>
      </c>
      <c r="IJ11" s="16">
        <v>0</v>
      </c>
      <c r="IK11" s="16">
        <v>0</v>
      </c>
      <c r="IL11" s="16">
        <v>0</v>
      </c>
      <c r="IM11" s="16">
        <v>0</v>
      </c>
      <c r="IN11" s="16">
        <v>0</v>
      </c>
    </row>
    <row r="12" spans="1:248" ht="16.5" customHeight="1" x14ac:dyDescent="0.25">
      <c r="A12" s="5"/>
      <c r="B12" s="21" t="s">
        <v>965</v>
      </c>
      <c r="C12" s="19" t="s">
        <v>959</v>
      </c>
      <c r="D12" t="s">
        <v>1</v>
      </c>
      <c r="E12" t="s">
        <v>873</v>
      </c>
      <c r="F12" s="1"/>
      <c r="G12" s="1" t="s">
        <v>103</v>
      </c>
      <c r="H12" s="1"/>
      <c r="I12" s="1"/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0</v>
      </c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0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  <c r="EP12" s="16">
        <v>0</v>
      </c>
      <c r="EQ12" s="16">
        <v>0</v>
      </c>
      <c r="ER12" s="16">
        <v>0</v>
      </c>
      <c r="ES12" s="16">
        <v>0</v>
      </c>
      <c r="ET12" s="16">
        <v>0</v>
      </c>
      <c r="EU12" s="16">
        <v>0</v>
      </c>
      <c r="EV12" s="16">
        <v>0</v>
      </c>
      <c r="EW12" s="16">
        <v>0</v>
      </c>
      <c r="EX12" s="16">
        <v>0</v>
      </c>
      <c r="EY12" s="16">
        <v>0</v>
      </c>
      <c r="EZ12" s="16">
        <v>0</v>
      </c>
      <c r="FA12" s="16">
        <v>0</v>
      </c>
      <c r="FB12" s="16">
        <v>0</v>
      </c>
      <c r="FC12" s="16">
        <v>0</v>
      </c>
      <c r="FD12" s="16">
        <v>0</v>
      </c>
      <c r="FE12" s="16">
        <v>0</v>
      </c>
      <c r="FF12" s="16">
        <v>0</v>
      </c>
      <c r="FG12" s="16">
        <v>0</v>
      </c>
      <c r="FH12" s="16">
        <v>0</v>
      </c>
      <c r="FI12" s="16">
        <v>0</v>
      </c>
      <c r="FJ12" s="16">
        <v>0</v>
      </c>
      <c r="FK12" s="16">
        <v>0</v>
      </c>
      <c r="FL12" s="16">
        <v>0</v>
      </c>
      <c r="FM12" s="16">
        <v>0</v>
      </c>
      <c r="FN12" s="16">
        <v>0</v>
      </c>
      <c r="FO12" s="16">
        <v>0</v>
      </c>
      <c r="FP12" s="16">
        <v>0</v>
      </c>
      <c r="FQ12" s="16">
        <v>0</v>
      </c>
      <c r="FR12" s="16">
        <v>0</v>
      </c>
      <c r="FS12" s="16">
        <v>0</v>
      </c>
      <c r="FT12" s="16">
        <v>0</v>
      </c>
      <c r="FU12" s="16">
        <v>0</v>
      </c>
      <c r="FV12" s="16">
        <v>0</v>
      </c>
      <c r="FW12" s="16">
        <v>0</v>
      </c>
      <c r="FX12" s="16">
        <v>0</v>
      </c>
      <c r="FY12" s="16">
        <v>0</v>
      </c>
      <c r="FZ12" s="16">
        <v>0</v>
      </c>
      <c r="GA12" s="16">
        <v>0</v>
      </c>
      <c r="GB12" s="16">
        <v>0</v>
      </c>
      <c r="GC12" s="16">
        <v>0</v>
      </c>
      <c r="GD12" s="16">
        <v>0</v>
      </c>
      <c r="GE12" s="16">
        <v>0</v>
      </c>
      <c r="GF12" s="16">
        <v>0</v>
      </c>
      <c r="GG12" s="16">
        <v>0</v>
      </c>
      <c r="GH12" s="16">
        <v>0</v>
      </c>
      <c r="GI12" s="16">
        <v>0</v>
      </c>
      <c r="GJ12" s="16">
        <v>0</v>
      </c>
      <c r="GK12" s="16">
        <v>0</v>
      </c>
      <c r="GL12" s="16">
        <v>0</v>
      </c>
      <c r="GM12" s="16">
        <v>0</v>
      </c>
      <c r="GN12" s="16">
        <v>0</v>
      </c>
      <c r="GO12" s="16">
        <v>0</v>
      </c>
      <c r="GP12" s="16">
        <v>0</v>
      </c>
      <c r="GQ12" s="16">
        <v>0</v>
      </c>
      <c r="GR12" s="16">
        <v>0</v>
      </c>
      <c r="GS12" s="16">
        <v>0</v>
      </c>
      <c r="GT12" s="16">
        <v>0</v>
      </c>
      <c r="GU12" s="16">
        <v>0</v>
      </c>
      <c r="GV12" s="16">
        <v>0</v>
      </c>
      <c r="GW12" s="16">
        <v>0</v>
      </c>
      <c r="GX12" s="16">
        <v>0</v>
      </c>
      <c r="GY12" s="16">
        <v>0</v>
      </c>
      <c r="GZ12" s="16">
        <v>0</v>
      </c>
      <c r="HA12" s="16">
        <v>0</v>
      </c>
      <c r="HB12" s="16">
        <v>0</v>
      </c>
      <c r="HC12" s="16">
        <v>0</v>
      </c>
      <c r="HD12" s="16">
        <v>0</v>
      </c>
      <c r="HE12" s="16">
        <v>0</v>
      </c>
      <c r="HF12" s="16">
        <v>0</v>
      </c>
      <c r="HG12" s="16">
        <v>0</v>
      </c>
      <c r="HH12" s="16">
        <v>0</v>
      </c>
      <c r="HI12" s="16">
        <v>0</v>
      </c>
      <c r="HJ12" s="16">
        <v>0</v>
      </c>
      <c r="HK12" s="16">
        <v>0</v>
      </c>
      <c r="HL12" s="16">
        <v>0</v>
      </c>
      <c r="HM12" s="16">
        <v>0</v>
      </c>
      <c r="HN12" s="16">
        <v>0</v>
      </c>
      <c r="HO12" s="16">
        <v>0</v>
      </c>
      <c r="HP12" s="16">
        <v>0</v>
      </c>
      <c r="HQ12" s="16">
        <v>0</v>
      </c>
      <c r="HR12" s="16">
        <v>0</v>
      </c>
      <c r="HS12" s="16">
        <v>0</v>
      </c>
      <c r="HT12" s="16">
        <v>1000000</v>
      </c>
      <c r="HU12" s="16">
        <v>1000000</v>
      </c>
      <c r="HV12" s="16">
        <v>1000000</v>
      </c>
      <c r="HW12" s="16">
        <v>1000000</v>
      </c>
      <c r="HX12" s="16">
        <v>1000000</v>
      </c>
      <c r="HY12" s="16">
        <v>1000000</v>
      </c>
      <c r="HZ12" s="16">
        <v>1000000</v>
      </c>
      <c r="IA12" s="16">
        <v>1000000</v>
      </c>
      <c r="IB12" s="16">
        <v>1000000</v>
      </c>
      <c r="IC12" s="16">
        <v>1000000</v>
      </c>
      <c r="ID12" s="16">
        <v>1000000</v>
      </c>
      <c r="IE12" s="16">
        <v>1000000</v>
      </c>
      <c r="IF12" s="16">
        <v>1000000</v>
      </c>
      <c r="IG12" s="16">
        <v>1000000</v>
      </c>
      <c r="IH12" s="16">
        <v>1000000</v>
      </c>
      <c r="II12" s="16">
        <v>1000000</v>
      </c>
      <c r="IJ12" s="16">
        <v>1000000</v>
      </c>
      <c r="IK12" s="16">
        <v>1000000</v>
      </c>
      <c r="IL12" s="16">
        <v>1000000</v>
      </c>
      <c r="IM12" s="16">
        <v>1000000</v>
      </c>
      <c r="IN12" s="16">
        <v>1000000</v>
      </c>
    </row>
    <row r="13" spans="1:248" ht="16.5" customHeight="1" x14ac:dyDescent="0.25">
      <c r="A13" s="5"/>
      <c r="B13" s="21" t="s">
        <v>966</v>
      </c>
      <c r="C13" s="19" t="s">
        <v>107</v>
      </c>
      <c r="D13" t="s">
        <v>1</v>
      </c>
      <c r="E13" t="s">
        <v>74</v>
      </c>
      <c r="F13" s="1"/>
      <c r="G13" s="1" t="s">
        <v>103</v>
      </c>
      <c r="H13" s="1"/>
      <c r="I13" s="1"/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6">
        <v>0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0</v>
      </c>
      <c r="DM13" s="16">
        <v>0</v>
      </c>
      <c r="DN13" s="16">
        <v>0</v>
      </c>
      <c r="DO13" s="16">
        <v>0</v>
      </c>
      <c r="DP13" s="16">
        <v>0</v>
      </c>
      <c r="DQ13" s="16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6">
        <v>0</v>
      </c>
      <c r="DX13" s="16">
        <v>0</v>
      </c>
      <c r="DY13" s="16">
        <v>0</v>
      </c>
      <c r="DZ13" s="16">
        <v>0</v>
      </c>
      <c r="EA13" s="16">
        <v>0</v>
      </c>
      <c r="EB13" s="16">
        <v>0</v>
      </c>
      <c r="EC13" s="16">
        <v>0</v>
      </c>
      <c r="ED13" s="16">
        <v>0</v>
      </c>
      <c r="EE13" s="16">
        <v>0</v>
      </c>
      <c r="EF13" s="16">
        <v>0</v>
      </c>
      <c r="EG13" s="16">
        <v>0</v>
      </c>
      <c r="EH13" s="16">
        <v>0</v>
      </c>
      <c r="EI13" s="16">
        <v>0</v>
      </c>
      <c r="EJ13" s="16">
        <v>0</v>
      </c>
      <c r="EK13" s="16">
        <v>0</v>
      </c>
      <c r="EL13" s="16">
        <v>0</v>
      </c>
      <c r="EM13" s="16">
        <v>0</v>
      </c>
      <c r="EN13" s="16">
        <v>0</v>
      </c>
      <c r="EO13" s="16">
        <v>0</v>
      </c>
      <c r="EP13" s="16">
        <v>0</v>
      </c>
      <c r="EQ13" s="16">
        <v>0</v>
      </c>
      <c r="ER13" s="16">
        <v>0</v>
      </c>
      <c r="ES13" s="16">
        <v>0</v>
      </c>
      <c r="ET13" s="16">
        <v>0</v>
      </c>
      <c r="EU13" s="16">
        <v>0</v>
      </c>
      <c r="EV13" s="16">
        <v>0</v>
      </c>
      <c r="EW13" s="16">
        <v>0</v>
      </c>
      <c r="EX13" s="16">
        <v>0</v>
      </c>
      <c r="EY13" s="16">
        <v>0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 s="16">
        <v>0</v>
      </c>
      <c r="FK13" s="16">
        <v>0</v>
      </c>
      <c r="FL13" s="16">
        <v>0</v>
      </c>
      <c r="FM13" s="16">
        <v>0</v>
      </c>
      <c r="FN13" s="16">
        <v>0</v>
      </c>
      <c r="FO13" s="16">
        <v>0</v>
      </c>
      <c r="FP13" s="16">
        <v>0</v>
      </c>
      <c r="FQ13" s="16">
        <v>0</v>
      </c>
      <c r="FR13" s="16">
        <v>0</v>
      </c>
      <c r="FS13" s="16">
        <v>0</v>
      </c>
      <c r="FT13" s="16">
        <v>0</v>
      </c>
      <c r="FU13" s="16">
        <v>0</v>
      </c>
      <c r="FV13" s="16">
        <v>0</v>
      </c>
      <c r="FW13" s="16">
        <v>0</v>
      </c>
      <c r="FX13" s="16">
        <v>0</v>
      </c>
      <c r="FY13" s="16">
        <v>0</v>
      </c>
      <c r="FZ13" s="16">
        <v>0</v>
      </c>
      <c r="GA13" s="16">
        <v>0</v>
      </c>
      <c r="GB13" s="16">
        <v>0</v>
      </c>
      <c r="GC13" s="16">
        <v>0</v>
      </c>
      <c r="GD13" s="16">
        <v>0</v>
      </c>
      <c r="GE13" s="16">
        <v>0</v>
      </c>
      <c r="GF13" s="16">
        <v>0</v>
      </c>
      <c r="GG13" s="16">
        <v>0</v>
      </c>
      <c r="GH13" s="16">
        <v>0</v>
      </c>
      <c r="GI13" s="16">
        <v>0</v>
      </c>
      <c r="GJ13" s="16">
        <v>0</v>
      </c>
      <c r="GK13" s="16">
        <v>0</v>
      </c>
      <c r="GL13" s="16">
        <v>0</v>
      </c>
      <c r="GM13" s="16">
        <v>0</v>
      </c>
      <c r="GN13" s="16">
        <v>0</v>
      </c>
      <c r="GO13" s="16">
        <v>0</v>
      </c>
      <c r="GP13" s="16">
        <v>0</v>
      </c>
      <c r="GQ13" s="16">
        <v>0</v>
      </c>
      <c r="GR13" s="16">
        <v>0</v>
      </c>
      <c r="GS13" s="16">
        <v>0</v>
      </c>
      <c r="GT13" s="16">
        <v>0</v>
      </c>
      <c r="GU13" s="16">
        <v>0</v>
      </c>
      <c r="GV13" s="16">
        <v>0</v>
      </c>
      <c r="GW13" s="16">
        <v>0</v>
      </c>
      <c r="GX13" s="16">
        <v>0</v>
      </c>
      <c r="GY13" s="16">
        <v>0</v>
      </c>
      <c r="GZ13" s="16">
        <v>0</v>
      </c>
      <c r="HA13" s="16">
        <v>0</v>
      </c>
      <c r="HB13" s="16">
        <v>0</v>
      </c>
      <c r="HC13" s="16">
        <v>0</v>
      </c>
      <c r="HD13" s="16">
        <v>0</v>
      </c>
      <c r="HE13" s="16">
        <v>0</v>
      </c>
      <c r="HF13" s="16">
        <v>0</v>
      </c>
      <c r="HG13" s="16">
        <v>0</v>
      </c>
      <c r="HH13" s="16">
        <v>0</v>
      </c>
      <c r="HI13" s="16">
        <v>0</v>
      </c>
      <c r="HJ13" s="16">
        <v>0</v>
      </c>
      <c r="HK13" s="16">
        <v>0</v>
      </c>
      <c r="HL13" s="16">
        <v>0</v>
      </c>
      <c r="HM13" s="16">
        <v>0</v>
      </c>
      <c r="HN13" s="16">
        <v>0</v>
      </c>
      <c r="HO13" s="16">
        <v>0</v>
      </c>
      <c r="HP13" s="16">
        <v>0</v>
      </c>
      <c r="HQ13" s="16">
        <v>0</v>
      </c>
      <c r="HR13" s="16">
        <v>0</v>
      </c>
      <c r="HS13" s="16">
        <v>0</v>
      </c>
      <c r="HT13" s="16">
        <v>0</v>
      </c>
      <c r="HU13" s="16">
        <v>0</v>
      </c>
      <c r="HV13" s="16">
        <v>0</v>
      </c>
      <c r="HW13" s="16">
        <v>0</v>
      </c>
      <c r="HX13" s="16">
        <v>0</v>
      </c>
      <c r="HY13" s="16">
        <v>0</v>
      </c>
      <c r="HZ13" s="16">
        <v>0</v>
      </c>
      <c r="IA13" s="16">
        <v>0</v>
      </c>
      <c r="IB13" s="16">
        <v>0</v>
      </c>
      <c r="IC13" s="16">
        <v>0</v>
      </c>
      <c r="ID13" s="16">
        <v>0</v>
      </c>
      <c r="IE13" s="16">
        <v>0</v>
      </c>
      <c r="IF13" s="16">
        <v>0</v>
      </c>
      <c r="IG13" s="16">
        <v>0</v>
      </c>
      <c r="IH13" s="16">
        <v>0</v>
      </c>
      <c r="II13" s="16">
        <v>0</v>
      </c>
      <c r="IJ13" s="16">
        <v>0</v>
      </c>
      <c r="IK13" s="16">
        <v>0</v>
      </c>
      <c r="IL13" s="16">
        <v>0</v>
      </c>
      <c r="IM13" s="16">
        <v>0</v>
      </c>
      <c r="IN13" s="16">
        <v>0</v>
      </c>
    </row>
    <row r="14" spans="1:248" ht="16.5" customHeight="1" x14ac:dyDescent="0.25">
      <c r="A14" s="5"/>
      <c r="B14" s="21" t="s">
        <v>967</v>
      </c>
      <c r="C14" s="19" t="s">
        <v>616</v>
      </c>
      <c r="D14" t="s">
        <v>1</v>
      </c>
      <c r="E14" t="s">
        <v>75</v>
      </c>
      <c r="F14" s="1"/>
      <c r="G14" s="1" t="s">
        <v>103</v>
      </c>
      <c r="H14" s="1"/>
      <c r="I14" s="1"/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0</v>
      </c>
      <c r="DA14" s="16">
        <v>0</v>
      </c>
      <c r="DB14" s="16">
        <v>0</v>
      </c>
      <c r="DC14" s="16">
        <v>0</v>
      </c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0</v>
      </c>
      <c r="DQ14" s="16">
        <v>0</v>
      </c>
      <c r="DR14" s="16">
        <v>0</v>
      </c>
      <c r="DS14" s="16">
        <v>0</v>
      </c>
      <c r="DT14" s="16">
        <v>0</v>
      </c>
      <c r="DU14" s="16">
        <v>0</v>
      </c>
      <c r="DV14" s="16">
        <v>0</v>
      </c>
      <c r="DW14" s="16">
        <v>0</v>
      </c>
      <c r="DX14" s="16">
        <v>0</v>
      </c>
      <c r="DY14" s="16">
        <v>0</v>
      </c>
      <c r="DZ14" s="16">
        <v>0</v>
      </c>
      <c r="EA14" s="16">
        <v>0</v>
      </c>
      <c r="EB14" s="16">
        <v>0</v>
      </c>
      <c r="EC14" s="16">
        <v>0</v>
      </c>
      <c r="ED14" s="16">
        <v>0</v>
      </c>
      <c r="EE14" s="16">
        <v>0</v>
      </c>
      <c r="EF14" s="16">
        <v>0</v>
      </c>
      <c r="EG14" s="16">
        <v>0</v>
      </c>
      <c r="EH14" s="16">
        <v>0</v>
      </c>
      <c r="EI14" s="16">
        <v>0</v>
      </c>
      <c r="EJ14" s="16">
        <v>0</v>
      </c>
      <c r="EK14" s="16">
        <v>0</v>
      </c>
      <c r="EL14" s="16">
        <v>0</v>
      </c>
      <c r="EM14" s="16">
        <v>0</v>
      </c>
      <c r="EN14" s="16">
        <v>0</v>
      </c>
      <c r="EO14" s="16">
        <v>0</v>
      </c>
      <c r="EP14" s="16">
        <v>0</v>
      </c>
      <c r="EQ14" s="16">
        <v>0</v>
      </c>
      <c r="ER14" s="16">
        <v>0</v>
      </c>
      <c r="ES14" s="16">
        <v>0</v>
      </c>
      <c r="ET14" s="16">
        <v>0</v>
      </c>
      <c r="EU14" s="16">
        <v>0</v>
      </c>
      <c r="EV14" s="16">
        <v>0</v>
      </c>
      <c r="EW14" s="16">
        <v>0</v>
      </c>
      <c r="EX14" s="16">
        <v>0</v>
      </c>
      <c r="EY14" s="16">
        <v>0</v>
      </c>
      <c r="EZ14" s="16">
        <v>0</v>
      </c>
      <c r="FA14" s="16">
        <v>0</v>
      </c>
      <c r="FB14" s="16">
        <v>0</v>
      </c>
      <c r="FC14" s="16">
        <v>0</v>
      </c>
      <c r="FD14" s="16">
        <v>0</v>
      </c>
      <c r="FE14" s="16">
        <v>0</v>
      </c>
      <c r="FF14" s="16">
        <v>0</v>
      </c>
      <c r="FG14" s="16">
        <v>0</v>
      </c>
      <c r="FH14" s="16">
        <v>0</v>
      </c>
      <c r="FI14" s="16">
        <v>0</v>
      </c>
      <c r="FJ14" s="16">
        <v>0</v>
      </c>
      <c r="FK14" s="16">
        <v>0</v>
      </c>
      <c r="FL14" s="16">
        <v>0</v>
      </c>
      <c r="FM14" s="16">
        <v>0</v>
      </c>
      <c r="FN14" s="16">
        <v>0</v>
      </c>
      <c r="FO14" s="16">
        <v>0</v>
      </c>
      <c r="FP14" s="16">
        <v>0</v>
      </c>
      <c r="FQ14" s="16">
        <v>0</v>
      </c>
      <c r="FR14" s="16">
        <v>0</v>
      </c>
      <c r="FS14" s="16">
        <v>0</v>
      </c>
      <c r="FT14" s="16">
        <v>0</v>
      </c>
      <c r="FU14" s="16">
        <v>0</v>
      </c>
      <c r="FV14" s="16">
        <v>0</v>
      </c>
      <c r="FW14" s="16">
        <v>0</v>
      </c>
      <c r="FX14" s="16">
        <v>0</v>
      </c>
      <c r="FY14" s="16">
        <v>0</v>
      </c>
      <c r="FZ14" s="16">
        <v>0</v>
      </c>
      <c r="GA14" s="16">
        <v>0</v>
      </c>
      <c r="GB14" s="16">
        <v>0</v>
      </c>
      <c r="GC14" s="16">
        <v>0</v>
      </c>
      <c r="GD14" s="16">
        <v>0</v>
      </c>
      <c r="GE14" s="16">
        <v>0</v>
      </c>
      <c r="GF14" s="16">
        <v>0</v>
      </c>
      <c r="GG14" s="16">
        <v>0</v>
      </c>
      <c r="GH14" s="16">
        <v>0</v>
      </c>
      <c r="GI14" s="16">
        <v>0</v>
      </c>
      <c r="GJ14" s="16">
        <v>0</v>
      </c>
      <c r="GK14" s="16">
        <v>0</v>
      </c>
      <c r="GL14" s="16">
        <v>0</v>
      </c>
      <c r="GM14" s="16">
        <v>0</v>
      </c>
      <c r="GN14" s="16">
        <v>0</v>
      </c>
      <c r="GO14" s="16">
        <v>0</v>
      </c>
      <c r="GP14" s="16">
        <v>0</v>
      </c>
      <c r="GQ14" s="16">
        <v>0</v>
      </c>
      <c r="GR14" s="16">
        <v>0</v>
      </c>
      <c r="GS14" s="16">
        <v>0</v>
      </c>
      <c r="GT14" s="16">
        <v>0</v>
      </c>
      <c r="GU14" s="16">
        <v>0</v>
      </c>
      <c r="GV14" s="16">
        <v>0</v>
      </c>
      <c r="GW14" s="16">
        <v>0</v>
      </c>
      <c r="GX14" s="16">
        <v>0</v>
      </c>
      <c r="GY14" s="16">
        <v>0</v>
      </c>
      <c r="GZ14" s="16">
        <v>0</v>
      </c>
      <c r="HA14" s="16">
        <v>0</v>
      </c>
      <c r="HB14" s="16">
        <v>0</v>
      </c>
      <c r="HC14" s="16">
        <v>0</v>
      </c>
      <c r="HD14" s="16">
        <v>0</v>
      </c>
      <c r="HE14" s="16">
        <v>0</v>
      </c>
      <c r="HF14" s="16">
        <v>0</v>
      </c>
      <c r="HG14" s="16">
        <v>0</v>
      </c>
      <c r="HH14" s="16">
        <v>0</v>
      </c>
      <c r="HI14" s="16">
        <v>1000000</v>
      </c>
      <c r="HJ14" s="16">
        <v>1000000</v>
      </c>
      <c r="HK14" s="16">
        <v>1000000</v>
      </c>
      <c r="HL14" s="16">
        <v>1000000</v>
      </c>
      <c r="HM14" s="16">
        <v>1000000</v>
      </c>
      <c r="HN14" s="16">
        <v>1000000</v>
      </c>
      <c r="HO14" s="16">
        <v>1000000</v>
      </c>
      <c r="HP14" s="16">
        <v>1000000</v>
      </c>
      <c r="HQ14" s="16">
        <v>1000000</v>
      </c>
      <c r="HR14" s="16">
        <v>1000000</v>
      </c>
      <c r="HS14" s="16">
        <v>1000000</v>
      </c>
      <c r="HT14" s="16">
        <v>0</v>
      </c>
      <c r="HU14" s="16">
        <v>0</v>
      </c>
      <c r="HV14" s="16">
        <v>0</v>
      </c>
      <c r="HW14" s="16">
        <v>0</v>
      </c>
      <c r="HX14" s="16">
        <v>0</v>
      </c>
      <c r="HY14" s="16">
        <v>0</v>
      </c>
      <c r="HZ14" s="16">
        <v>0</v>
      </c>
      <c r="IA14" s="16">
        <v>0</v>
      </c>
      <c r="IB14" s="16">
        <v>0</v>
      </c>
      <c r="IC14" s="16">
        <v>0</v>
      </c>
      <c r="ID14" s="16">
        <v>0</v>
      </c>
      <c r="IE14" s="16">
        <v>0</v>
      </c>
      <c r="IF14" s="16">
        <v>0</v>
      </c>
      <c r="IG14" s="16">
        <v>0</v>
      </c>
      <c r="IH14" s="16">
        <v>0</v>
      </c>
      <c r="II14" s="16">
        <v>0</v>
      </c>
      <c r="IJ14" s="16">
        <v>0</v>
      </c>
      <c r="IK14" s="16">
        <v>0</v>
      </c>
      <c r="IL14" s="16">
        <v>0</v>
      </c>
      <c r="IM14" s="16">
        <v>0</v>
      </c>
      <c r="IN14" s="16">
        <v>0</v>
      </c>
    </row>
    <row r="15" spans="1:248" ht="16.5" customHeight="1" x14ac:dyDescent="0.25">
      <c r="A15" s="5"/>
      <c r="B15" s="21" t="s">
        <v>968</v>
      </c>
      <c r="C15" s="27" t="s">
        <v>106</v>
      </c>
      <c r="D15" t="s">
        <v>1</v>
      </c>
      <c r="E15" t="s">
        <v>71</v>
      </c>
      <c r="F15" s="1"/>
      <c r="G15" s="1" t="s">
        <v>103</v>
      </c>
      <c r="H15" s="1"/>
      <c r="I15" s="1"/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0</v>
      </c>
      <c r="CY15" s="16">
        <v>0</v>
      </c>
      <c r="CZ15" s="16">
        <v>0</v>
      </c>
      <c r="DA15" s="16">
        <v>0</v>
      </c>
      <c r="DB15" s="16">
        <v>0</v>
      </c>
      <c r="DC15" s="16">
        <v>0</v>
      </c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Q15" s="16">
        <v>0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6">
        <v>0</v>
      </c>
      <c r="DX15" s="16">
        <v>0</v>
      </c>
      <c r="DY15" s="16">
        <v>0</v>
      </c>
      <c r="DZ15" s="16">
        <v>0</v>
      </c>
      <c r="EA15" s="16">
        <v>0</v>
      </c>
      <c r="EB15" s="16">
        <v>0</v>
      </c>
      <c r="EC15" s="16">
        <v>0</v>
      </c>
      <c r="ED15" s="16">
        <v>0</v>
      </c>
      <c r="EE15" s="16">
        <v>0</v>
      </c>
      <c r="EF15" s="16">
        <v>0</v>
      </c>
      <c r="EG15" s="16">
        <v>0</v>
      </c>
      <c r="EH15" s="16">
        <v>0</v>
      </c>
      <c r="EI15" s="16">
        <v>0</v>
      </c>
      <c r="EJ15" s="16">
        <v>0</v>
      </c>
      <c r="EK15" s="16">
        <v>0</v>
      </c>
      <c r="EL15" s="16">
        <v>0</v>
      </c>
      <c r="EM15" s="16">
        <v>0</v>
      </c>
      <c r="EN15" s="16">
        <v>0</v>
      </c>
      <c r="EO15" s="16">
        <v>0</v>
      </c>
      <c r="EP15" s="16">
        <v>0</v>
      </c>
      <c r="EQ15" s="16">
        <v>0</v>
      </c>
      <c r="ER15" s="16">
        <v>0</v>
      </c>
      <c r="ES15" s="16">
        <v>0</v>
      </c>
      <c r="ET15" s="16">
        <v>0</v>
      </c>
      <c r="EU15" s="16">
        <v>0</v>
      </c>
      <c r="EV15" s="16">
        <v>0</v>
      </c>
      <c r="EW15" s="16">
        <v>0</v>
      </c>
      <c r="EX15" s="16">
        <v>0</v>
      </c>
      <c r="EY15" s="16">
        <v>0</v>
      </c>
      <c r="EZ15" s="16">
        <v>0</v>
      </c>
      <c r="FA15" s="16">
        <v>0</v>
      </c>
      <c r="FB15" s="16">
        <v>0</v>
      </c>
      <c r="FC15" s="16">
        <v>0</v>
      </c>
      <c r="FD15" s="16">
        <v>0</v>
      </c>
      <c r="FE15" s="16">
        <v>0</v>
      </c>
      <c r="FF15" s="16">
        <v>0</v>
      </c>
      <c r="FG15" s="16">
        <v>0</v>
      </c>
      <c r="FH15" s="16">
        <v>0</v>
      </c>
      <c r="FI15" s="16">
        <v>0</v>
      </c>
      <c r="FJ15" s="16">
        <v>0</v>
      </c>
      <c r="FK15" s="16">
        <v>0</v>
      </c>
      <c r="FL15" s="16">
        <v>0</v>
      </c>
      <c r="FM15" s="16">
        <v>0</v>
      </c>
      <c r="FN15" s="16">
        <v>0</v>
      </c>
      <c r="FO15" s="16">
        <v>0</v>
      </c>
      <c r="FP15" s="16">
        <v>0</v>
      </c>
      <c r="FQ15" s="16">
        <v>0</v>
      </c>
      <c r="FR15" s="16">
        <v>0</v>
      </c>
      <c r="FS15" s="16">
        <v>0</v>
      </c>
      <c r="FT15" s="16">
        <v>0</v>
      </c>
      <c r="FU15" s="16">
        <v>0</v>
      </c>
      <c r="FV15" s="16">
        <v>0</v>
      </c>
      <c r="FW15" s="16">
        <v>0</v>
      </c>
      <c r="FX15" s="16">
        <v>0</v>
      </c>
      <c r="FY15" s="16">
        <v>0</v>
      </c>
      <c r="FZ15" s="16">
        <v>0</v>
      </c>
      <c r="GA15" s="16">
        <v>0</v>
      </c>
      <c r="GB15" s="16">
        <v>0</v>
      </c>
      <c r="GC15" s="16">
        <v>0</v>
      </c>
      <c r="GD15" s="16">
        <v>0</v>
      </c>
      <c r="GE15" s="16">
        <v>0</v>
      </c>
      <c r="GF15" s="16">
        <v>0</v>
      </c>
      <c r="GG15" s="16">
        <v>0</v>
      </c>
      <c r="GH15" s="16">
        <v>0</v>
      </c>
      <c r="GI15" s="16">
        <v>0</v>
      </c>
      <c r="GJ15" s="16">
        <v>0</v>
      </c>
      <c r="GK15" s="16">
        <v>0</v>
      </c>
      <c r="GL15" s="16">
        <v>0</v>
      </c>
      <c r="GM15" s="16">
        <v>0</v>
      </c>
      <c r="GN15" s="16">
        <v>0</v>
      </c>
      <c r="GO15" s="16">
        <v>0</v>
      </c>
      <c r="GP15" s="16">
        <v>0</v>
      </c>
      <c r="GQ15" s="16">
        <v>0</v>
      </c>
      <c r="GR15" s="16">
        <v>0</v>
      </c>
      <c r="GS15" s="16">
        <v>0</v>
      </c>
      <c r="GT15" s="16">
        <v>0</v>
      </c>
      <c r="GU15" s="16">
        <v>0</v>
      </c>
      <c r="GV15" s="16">
        <v>0</v>
      </c>
      <c r="GW15" s="16">
        <v>0</v>
      </c>
      <c r="GX15" s="16">
        <v>0</v>
      </c>
      <c r="GY15" s="16">
        <v>1000000</v>
      </c>
      <c r="GZ15" s="16">
        <v>1000000</v>
      </c>
      <c r="HA15" s="16">
        <v>1000000</v>
      </c>
      <c r="HB15" s="16">
        <v>1000000</v>
      </c>
      <c r="HC15" s="16">
        <v>1000000</v>
      </c>
      <c r="HD15" s="16">
        <v>0</v>
      </c>
      <c r="HE15" s="16">
        <v>0</v>
      </c>
      <c r="HF15" s="16">
        <v>0</v>
      </c>
      <c r="HG15" s="16">
        <v>0</v>
      </c>
      <c r="HH15" s="16">
        <v>0</v>
      </c>
      <c r="HI15" s="16">
        <v>0</v>
      </c>
      <c r="HJ15" s="16">
        <v>0</v>
      </c>
      <c r="HK15" s="16">
        <v>0</v>
      </c>
      <c r="HL15" s="16">
        <v>0</v>
      </c>
      <c r="HM15" s="16">
        <v>0</v>
      </c>
      <c r="HN15" s="16">
        <v>0</v>
      </c>
      <c r="HO15" s="16">
        <v>0</v>
      </c>
      <c r="HP15" s="16">
        <v>0</v>
      </c>
      <c r="HQ15" s="16">
        <v>0</v>
      </c>
      <c r="HR15" s="16">
        <v>0</v>
      </c>
      <c r="HS15" s="16">
        <v>0</v>
      </c>
      <c r="HT15" s="16">
        <v>0</v>
      </c>
      <c r="HU15" s="16">
        <v>0</v>
      </c>
      <c r="HV15" s="16">
        <v>0</v>
      </c>
      <c r="HW15" s="16">
        <v>0</v>
      </c>
      <c r="HX15" s="16">
        <v>0</v>
      </c>
      <c r="HY15" s="16">
        <v>0</v>
      </c>
      <c r="HZ15" s="16">
        <v>0</v>
      </c>
      <c r="IA15" s="16">
        <v>0</v>
      </c>
      <c r="IB15" s="16">
        <v>0</v>
      </c>
      <c r="IC15" s="16">
        <v>0</v>
      </c>
      <c r="ID15" s="16">
        <v>0</v>
      </c>
      <c r="IE15" s="16">
        <v>0</v>
      </c>
      <c r="IF15" s="16">
        <v>0</v>
      </c>
      <c r="IG15" s="16">
        <v>0</v>
      </c>
      <c r="IH15" s="16">
        <v>0</v>
      </c>
      <c r="II15" s="16">
        <v>0</v>
      </c>
      <c r="IJ15" s="16">
        <v>0</v>
      </c>
      <c r="IK15" s="16">
        <v>0</v>
      </c>
      <c r="IL15" s="16">
        <v>0</v>
      </c>
      <c r="IM15" s="16">
        <v>0</v>
      </c>
      <c r="IN15" s="16">
        <v>0</v>
      </c>
    </row>
    <row r="16" spans="1:248" ht="16.5" customHeight="1" x14ac:dyDescent="0.25">
      <c r="A16" s="5"/>
      <c r="B16" s="21" t="s">
        <v>969</v>
      </c>
      <c r="C16" s="19" t="s">
        <v>617</v>
      </c>
      <c r="D16" t="s">
        <v>1</v>
      </c>
      <c r="E16" t="s">
        <v>72</v>
      </c>
      <c r="F16" s="1"/>
      <c r="G16" s="1" t="s">
        <v>103</v>
      </c>
      <c r="H16" s="1"/>
      <c r="I16" s="1"/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Q16" s="16">
        <v>0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6">
        <v>0</v>
      </c>
      <c r="DX16" s="16">
        <v>0</v>
      </c>
      <c r="DY16" s="16">
        <v>0</v>
      </c>
      <c r="DZ16" s="16">
        <v>0</v>
      </c>
      <c r="EA16" s="16">
        <v>0</v>
      </c>
      <c r="EB16" s="16">
        <v>0</v>
      </c>
      <c r="EC16" s="16">
        <v>0</v>
      </c>
      <c r="ED16" s="16">
        <v>0</v>
      </c>
      <c r="EE16" s="16">
        <v>0</v>
      </c>
      <c r="EF16" s="16">
        <v>0</v>
      </c>
      <c r="EG16" s="16">
        <v>0</v>
      </c>
      <c r="EH16" s="16">
        <v>0</v>
      </c>
      <c r="EI16" s="16">
        <v>0</v>
      </c>
      <c r="EJ16" s="16">
        <v>0</v>
      </c>
      <c r="EK16" s="16">
        <v>0</v>
      </c>
      <c r="EL16" s="16">
        <v>0</v>
      </c>
      <c r="EM16" s="16">
        <v>0</v>
      </c>
      <c r="EN16" s="16">
        <v>0</v>
      </c>
      <c r="EO16" s="16">
        <v>0</v>
      </c>
      <c r="EP16" s="16">
        <v>0</v>
      </c>
      <c r="EQ16" s="16">
        <v>0</v>
      </c>
      <c r="ER16" s="16">
        <v>0</v>
      </c>
      <c r="ES16" s="16">
        <v>0</v>
      </c>
      <c r="ET16" s="16">
        <v>0</v>
      </c>
      <c r="EU16" s="16">
        <v>0</v>
      </c>
      <c r="EV16" s="16">
        <v>0</v>
      </c>
      <c r="EW16" s="16">
        <v>0</v>
      </c>
      <c r="EX16" s="16">
        <v>0</v>
      </c>
      <c r="EY16" s="16">
        <v>0</v>
      </c>
      <c r="EZ16" s="16">
        <v>0</v>
      </c>
      <c r="FA16" s="16">
        <v>0</v>
      </c>
      <c r="FB16" s="16">
        <v>0</v>
      </c>
      <c r="FC16" s="16">
        <v>0</v>
      </c>
      <c r="FD16" s="16">
        <v>0</v>
      </c>
      <c r="FE16" s="16">
        <v>0</v>
      </c>
      <c r="FF16" s="16">
        <v>0</v>
      </c>
      <c r="FG16" s="16">
        <v>0</v>
      </c>
      <c r="FH16" s="16">
        <v>0</v>
      </c>
      <c r="FI16" s="16">
        <v>0</v>
      </c>
      <c r="FJ16" s="16">
        <v>0</v>
      </c>
      <c r="FK16" s="16">
        <v>0</v>
      </c>
      <c r="FL16" s="16">
        <v>0</v>
      </c>
      <c r="FM16" s="16">
        <v>0</v>
      </c>
      <c r="FN16" s="16">
        <v>0</v>
      </c>
      <c r="FO16" s="16">
        <v>0</v>
      </c>
      <c r="FP16" s="16">
        <v>0</v>
      </c>
      <c r="FQ16" s="16">
        <v>0</v>
      </c>
      <c r="FR16" s="16">
        <v>0</v>
      </c>
      <c r="FS16" s="16">
        <v>0</v>
      </c>
      <c r="FT16" s="16">
        <v>0</v>
      </c>
      <c r="FU16" s="16">
        <v>0</v>
      </c>
      <c r="FV16" s="16">
        <v>0</v>
      </c>
      <c r="FW16" s="16">
        <v>0</v>
      </c>
      <c r="FX16" s="16">
        <v>0</v>
      </c>
      <c r="FY16" s="16">
        <v>0</v>
      </c>
      <c r="FZ16" s="16">
        <v>0</v>
      </c>
      <c r="GA16" s="16">
        <v>0</v>
      </c>
      <c r="GB16" s="16">
        <v>0</v>
      </c>
      <c r="GC16" s="16">
        <v>0</v>
      </c>
      <c r="GD16" s="16">
        <v>0</v>
      </c>
      <c r="GE16" s="16">
        <v>0</v>
      </c>
      <c r="GF16" s="16">
        <v>0</v>
      </c>
      <c r="GG16" s="16">
        <v>0</v>
      </c>
      <c r="GH16" s="16">
        <v>0</v>
      </c>
      <c r="GI16" s="16">
        <v>0</v>
      </c>
      <c r="GJ16" s="16">
        <v>0</v>
      </c>
      <c r="GK16" s="16">
        <v>0</v>
      </c>
      <c r="GL16" s="16">
        <v>0</v>
      </c>
      <c r="GM16" s="16">
        <v>0</v>
      </c>
      <c r="GN16" s="16">
        <v>0</v>
      </c>
      <c r="GO16" s="16">
        <v>0</v>
      </c>
      <c r="GP16" s="16">
        <v>0</v>
      </c>
      <c r="GQ16" s="16">
        <v>0</v>
      </c>
      <c r="GR16" s="16">
        <v>0</v>
      </c>
      <c r="GS16" s="16">
        <v>0</v>
      </c>
      <c r="GT16" s="16">
        <v>0</v>
      </c>
      <c r="GU16" s="16">
        <v>0</v>
      </c>
      <c r="GV16" s="16">
        <v>0</v>
      </c>
      <c r="GW16" s="16">
        <v>0</v>
      </c>
      <c r="GX16" s="16">
        <v>0</v>
      </c>
      <c r="GY16" s="16">
        <v>0</v>
      </c>
      <c r="GZ16" s="16">
        <v>0</v>
      </c>
      <c r="HA16" s="16">
        <v>0</v>
      </c>
      <c r="HB16" s="16">
        <v>0</v>
      </c>
      <c r="HC16" s="16">
        <v>0</v>
      </c>
      <c r="HD16" s="16">
        <v>1000000</v>
      </c>
      <c r="HE16" s="16">
        <v>1000000</v>
      </c>
      <c r="HF16" s="16">
        <v>1000000</v>
      </c>
      <c r="HG16" s="16">
        <v>1000000</v>
      </c>
      <c r="HH16" s="16">
        <v>1000000</v>
      </c>
      <c r="HI16" s="16">
        <v>0</v>
      </c>
      <c r="HJ16" s="16">
        <v>0</v>
      </c>
      <c r="HK16" s="16">
        <v>0</v>
      </c>
      <c r="HL16" s="16">
        <v>0</v>
      </c>
      <c r="HM16" s="16">
        <v>0</v>
      </c>
      <c r="HN16" s="16">
        <v>0</v>
      </c>
      <c r="HO16" s="16">
        <v>0</v>
      </c>
      <c r="HP16" s="16">
        <v>0</v>
      </c>
      <c r="HQ16" s="16">
        <v>0</v>
      </c>
      <c r="HR16" s="16">
        <v>0</v>
      </c>
      <c r="HS16" s="16">
        <v>0</v>
      </c>
      <c r="HT16" s="16">
        <v>0</v>
      </c>
      <c r="HU16" s="16">
        <v>0</v>
      </c>
      <c r="HV16" s="16">
        <v>0</v>
      </c>
      <c r="HW16" s="16">
        <v>0</v>
      </c>
      <c r="HX16" s="16">
        <v>0</v>
      </c>
      <c r="HY16" s="16">
        <v>0</v>
      </c>
      <c r="HZ16" s="16">
        <v>0</v>
      </c>
      <c r="IA16" s="16">
        <v>0</v>
      </c>
      <c r="IB16" s="16">
        <v>0</v>
      </c>
      <c r="IC16" s="16">
        <v>0</v>
      </c>
      <c r="ID16" s="16">
        <v>0</v>
      </c>
      <c r="IE16" s="16">
        <v>0</v>
      </c>
      <c r="IF16" s="16">
        <v>0</v>
      </c>
      <c r="IG16" s="16">
        <v>0</v>
      </c>
      <c r="IH16" s="16">
        <v>0</v>
      </c>
      <c r="II16" s="16">
        <v>0</v>
      </c>
      <c r="IJ16" s="16">
        <v>0</v>
      </c>
      <c r="IK16" s="16">
        <v>0</v>
      </c>
      <c r="IL16" s="16">
        <v>0</v>
      </c>
      <c r="IM16" s="16">
        <v>0</v>
      </c>
      <c r="IN16" s="16">
        <v>0</v>
      </c>
    </row>
    <row r="17" spans="1:248" ht="16.5" customHeight="1" x14ac:dyDescent="0.25">
      <c r="A17" s="5"/>
      <c r="B17" s="23" t="s">
        <v>85</v>
      </c>
      <c r="C17" s="24" t="s">
        <v>619</v>
      </c>
      <c r="D17" s="1" t="s">
        <v>104</v>
      </c>
      <c r="E17" s="1" t="s">
        <v>618</v>
      </c>
      <c r="F17" s="1"/>
      <c r="G17" s="1" t="s">
        <v>103</v>
      </c>
      <c r="H17" s="1"/>
      <c r="I17" s="1"/>
      <c r="K17" s="42">
        <v>4</v>
      </c>
      <c r="L17" s="42">
        <v>0</v>
      </c>
      <c r="M17" s="42">
        <v>0</v>
      </c>
      <c r="N17" s="42">
        <v>1</v>
      </c>
      <c r="O17" s="42">
        <v>2</v>
      </c>
      <c r="P17" s="42">
        <v>3</v>
      </c>
      <c r="Q17" s="42">
        <v>5</v>
      </c>
      <c r="R17" s="42">
        <v>7</v>
      </c>
      <c r="S17" s="42">
        <v>8</v>
      </c>
      <c r="T17" s="42">
        <v>10</v>
      </c>
      <c r="U17" s="42">
        <v>15</v>
      </c>
      <c r="V17" s="42">
        <v>45</v>
      </c>
      <c r="W17" s="42">
        <v>0</v>
      </c>
      <c r="X17" s="42">
        <v>19</v>
      </c>
      <c r="Y17" s="42">
        <v>23.75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4.75</v>
      </c>
      <c r="AI17" s="42">
        <v>6.6499999999999995</v>
      </c>
      <c r="AJ17" s="42">
        <v>9.5</v>
      </c>
      <c r="AK17" s="42">
        <v>14.25</v>
      </c>
      <c r="AL17" s="42">
        <v>38</v>
      </c>
      <c r="AM17" s="42">
        <v>42.75</v>
      </c>
      <c r="AN17" s="42">
        <v>90.25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1</v>
      </c>
      <c r="AW17" s="42">
        <v>5</v>
      </c>
      <c r="AX17" s="42">
        <v>7</v>
      </c>
      <c r="AY17" s="42">
        <v>8</v>
      </c>
      <c r="AZ17" s="42">
        <v>10</v>
      </c>
      <c r="BA17" s="42">
        <v>11</v>
      </c>
      <c r="BB17" s="42">
        <v>13</v>
      </c>
      <c r="BC17" s="42">
        <v>15</v>
      </c>
      <c r="BD17" s="42">
        <v>20</v>
      </c>
      <c r="BE17" s="42">
        <v>25</v>
      </c>
      <c r="BF17" s="42">
        <v>45</v>
      </c>
      <c r="BG17" s="42">
        <v>95</v>
      </c>
      <c r="BH17" s="42">
        <v>0</v>
      </c>
      <c r="BI17" s="42">
        <v>0</v>
      </c>
      <c r="BJ17" s="42">
        <v>2</v>
      </c>
      <c r="BK17" s="42">
        <v>5</v>
      </c>
      <c r="BL17" s="42">
        <v>10</v>
      </c>
      <c r="BM17" s="42">
        <v>11</v>
      </c>
      <c r="BN17" s="42">
        <v>13</v>
      </c>
      <c r="BO17" s="42">
        <v>25</v>
      </c>
      <c r="BP17" s="42">
        <v>45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1</v>
      </c>
      <c r="BW17" s="42">
        <v>2</v>
      </c>
      <c r="BX17" s="42">
        <v>5</v>
      </c>
      <c r="BY17" s="42">
        <v>7</v>
      </c>
      <c r="BZ17" s="42">
        <v>8</v>
      </c>
      <c r="CA17" s="42">
        <v>10</v>
      </c>
      <c r="CB17" s="42">
        <v>15</v>
      </c>
      <c r="CC17" s="42">
        <v>25</v>
      </c>
      <c r="CD17" s="42">
        <v>45</v>
      </c>
      <c r="CE17" s="42">
        <v>0</v>
      </c>
      <c r="CF17" s="42">
        <v>0</v>
      </c>
      <c r="CG17" s="42">
        <v>0</v>
      </c>
      <c r="CH17" s="42">
        <v>1</v>
      </c>
      <c r="CI17" s="42">
        <v>2</v>
      </c>
      <c r="CJ17" s="42">
        <v>3</v>
      </c>
      <c r="CK17" s="42">
        <v>5</v>
      </c>
      <c r="CL17" s="42">
        <v>7</v>
      </c>
      <c r="CM17" s="42">
        <v>8</v>
      </c>
      <c r="CN17" s="42">
        <v>10</v>
      </c>
      <c r="CO17" s="42">
        <v>15</v>
      </c>
      <c r="CP17" s="42">
        <v>45</v>
      </c>
      <c r="CQ17" s="42">
        <v>0</v>
      </c>
      <c r="CR17" s="42">
        <v>19</v>
      </c>
      <c r="CS17" s="42">
        <v>23.75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4.75</v>
      </c>
      <c r="DE17" s="42">
        <v>6.6499999999999995</v>
      </c>
      <c r="DF17" s="42">
        <v>9.5</v>
      </c>
      <c r="DG17" s="42">
        <v>14.25</v>
      </c>
      <c r="DH17" s="42">
        <v>38</v>
      </c>
      <c r="DI17" s="42">
        <v>42.75</v>
      </c>
      <c r="DJ17" s="42">
        <v>90.25</v>
      </c>
      <c r="DK17" s="42">
        <v>0</v>
      </c>
      <c r="DL17" s="42">
        <v>0</v>
      </c>
      <c r="DM17" s="42">
        <v>0</v>
      </c>
      <c r="DN17" s="42">
        <v>0</v>
      </c>
      <c r="DO17" s="42">
        <v>0</v>
      </c>
      <c r="DP17" s="42">
        <v>0</v>
      </c>
      <c r="DQ17" s="42">
        <v>0</v>
      </c>
      <c r="DR17" s="42">
        <v>0</v>
      </c>
      <c r="DS17" s="42">
        <v>1</v>
      </c>
      <c r="DT17" s="42">
        <v>5</v>
      </c>
      <c r="DU17" s="42">
        <v>7</v>
      </c>
      <c r="DV17" s="42">
        <v>8</v>
      </c>
      <c r="DW17" s="42">
        <v>10</v>
      </c>
      <c r="DX17" s="42">
        <v>11</v>
      </c>
      <c r="DY17" s="42">
        <v>13</v>
      </c>
      <c r="DZ17" s="42">
        <v>15</v>
      </c>
      <c r="EA17" s="42">
        <v>20</v>
      </c>
      <c r="EB17" s="42">
        <v>25</v>
      </c>
      <c r="EC17" s="42">
        <v>45</v>
      </c>
      <c r="ED17" s="42">
        <v>95</v>
      </c>
      <c r="EE17" s="42">
        <v>0</v>
      </c>
      <c r="EF17" s="42">
        <v>0</v>
      </c>
      <c r="EG17" s="42">
        <v>0</v>
      </c>
      <c r="EH17" s="42">
        <v>2</v>
      </c>
      <c r="EI17" s="42">
        <v>5</v>
      </c>
      <c r="EJ17" s="42">
        <v>10</v>
      </c>
      <c r="EK17" s="42">
        <v>11</v>
      </c>
      <c r="EL17" s="42">
        <v>13</v>
      </c>
      <c r="EM17" s="42">
        <v>15</v>
      </c>
      <c r="EN17" s="42">
        <v>25</v>
      </c>
      <c r="EO17" s="42">
        <v>45</v>
      </c>
      <c r="EP17" s="42">
        <v>0</v>
      </c>
      <c r="EQ17" s="42">
        <v>0</v>
      </c>
      <c r="ER17" s="42">
        <v>0</v>
      </c>
      <c r="ES17" s="42">
        <v>0</v>
      </c>
      <c r="ET17" s="42">
        <v>0</v>
      </c>
      <c r="EU17" s="42">
        <v>1</v>
      </c>
      <c r="EV17" s="42">
        <v>2</v>
      </c>
      <c r="EW17" s="42">
        <v>5</v>
      </c>
      <c r="EX17" s="42">
        <v>7</v>
      </c>
      <c r="EY17" s="42">
        <v>8</v>
      </c>
      <c r="EZ17" s="42">
        <v>10</v>
      </c>
      <c r="FA17" s="42">
        <v>12</v>
      </c>
      <c r="FB17" s="42">
        <v>15</v>
      </c>
      <c r="FC17" s="42">
        <v>18</v>
      </c>
      <c r="FD17" s="42">
        <v>25</v>
      </c>
      <c r="FE17" s="42">
        <v>40</v>
      </c>
      <c r="FF17" s="42">
        <v>45</v>
      </c>
      <c r="FG17" s="42">
        <v>0</v>
      </c>
      <c r="FH17" s="42">
        <v>0</v>
      </c>
      <c r="FI17" s="42">
        <v>0</v>
      </c>
      <c r="FJ17" s="42">
        <v>0</v>
      </c>
      <c r="FK17" s="42">
        <v>0</v>
      </c>
      <c r="FL17" s="42">
        <v>0</v>
      </c>
      <c r="FM17" s="42">
        <v>0</v>
      </c>
      <c r="FN17" s="42">
        <v>0</v>
      </c>
      <c r="FO17" s="42">
        <v>9</v>
      </c>
      <c r="FP17" s="42">
        <v>0</v>
      </c>
      <c r="FQ17" s="42">
        <v>0</v>
      </c>
      <c r="FR17" s="42">
        <v>0</v>
      </c>
      <c r="FS17" s="42">
        <v>0</v>
      </c>
      <c r="FT17" s="42">
        <v>0</v>
      </c>
      <c r="FU17" s="42">
        <v>0</v>
      </c>
      <c r="FV17" s="42">
        <v>0</v>
      </c>
      <c r="FW17" s="42">
        <v>0</v>
      </c>
      <c r="FX17" s="42">
        <v>0</v>
      </c>
      <c r="FY17" s="42">
        <v>0</v>
      </c>
      <c r="FZ17" s="42">
        <v>0</v>
      </c>
      <c r="GA17" s="42">
        <v>15</v>
      </c>
      <c r="GB17" s="42">
        <v>95</v>
      </c>
      <c r="GC17" s="42">
        <v>0</v>
      </c>
      <c r="GD17" s="42">
        <v>0</v>
      </c>
      <c r="GE17" s="42">
        <v>0</v>
      </c>
      <c r="GF17" s="42">
        <v>0</v>
      </c>
      <c r="GG17" s="42">
        <v>0</v>
      </c>
      <c r="GH17" s="42">
        <v>0</v>
      </c>
      <c r="GI17" s="42">
        <v>0</v>
      </c>
      <c r="GJ17" s="42">
        <v>9</v>
      </c>
      <c r="GK17" s="42">
        <v>0</v>
      </c>
      <c r="GL17" s="42">
        <v>0</v>
      </c>
      <c r="GM17" s="42">
        <v>0</v>
      </c>
      <c r="GN17" s="42">
        <v>0</v>
      </c>
      <c r="GO17" s="42">
        <v>25</v>
      </c>
      <c r="GP17" s="42">
        <v>0</v>
      </c>
      <c r="GQ17" s="42">
        <v>0</v>
      </c>
      <c r="GR17" s="42">
        <v>0</v>
      </c>
      <c r="GS17" s="42">
        <v>0</v>
      </c>
      <c r="GT17" s="42">
        <v>0</v>
      </c>
      <c r="GU17" s="42">
        <v>0</v>
      </c>
      <c r="GV17" s="42">
        <v>0</v>
      </c>
      <c r="GW17" s="42">
        <v>0</v>
      </c>
      <c r="GX17" s="42">
        <v>0</v>
      </c>
      <c r="GY17" s="42">
        <v>0</v>
      </c>
      <c r="GZ17" s="42">
        <v>0</v>
      </c>
      <c r="HA17" s="42">
        <v>0</v>
      </c>
      <c r="HB17" s="42">
        <v>0</v>
      </c>
      <c r="HC17" s="42">
        <v>0</v>
      </c>
      <c r="HD17" s="42">
        <v>0</v>
      </c>
      <c r="HE17" s="42">
        <v>0</v>
      </c>
      <c r="HF17" s="42">
        <v>0</v>
      </c>
      <c r="HG17" s="42">
        <v>0</v>
      </c>
      <c r="HH17" s="42">
        <v>0</v>
      </c>
      <c r="HI17" s="42">
        <v>0</v>
      </c>
      <c r="HJ17" s="42">
        <v>0</v>
      </c>
      <c r="HK17" s="42">
        <v>0</v>
      </c>
      <c r="HL17" s="42">
        <v>0</v>
      </c>
      <c r="HM17" s="42">
        <v>0</v>
      </c>
      <c r="HN17" s="42">
        <v>0</v>
      </c>
      <c r="HO17" s="42">
        <v>0</v>
      </c>
      <c r="HP17" s="42">
        <v>0</v>
      </c>
      <c r="HQ17" s="42">
        <v>0</v>
      </c>
      <c r="HR17" s="42">
        <v>0</v>
      </c>
      <c r="HS17" s="42">
        <v>0</v>
      </c>
      <c r="HT17" s="42">
        <v>0</v>
      </c>
      <c r="HU17" s="42">
        <v>0</v>
      </c>
      <c r="HV17" s="42">
        <v>0</v>
      </c>
      <c r="HW17" s="42">
        <v>0</v>
      </c>
      <c r="HX17" s="42">
        <v>0</v>
      </c>
      <c r="HY17" s="42">
        <v>0</v>
      </c>
      <c r="HZ17" s="42">
        <v>0</v>
      </c>
      <c r="IA17" s="42">
        <v>9</v>
      </c>
      <c r="IB17" s="42">
        <v>0</v>
      </c>
      <c r="IC17" s="42">
        <v>0</v>
      </c>
      <c r="ID17" s="42">
        <v>0</v>
      </c>
      <c r="IE17" s="42">
        <v>0</v>
      </c>
      <c r="IF17" s="42">
        <v>0</v>
      </c>
      <c r="IG17" s="42">
        <v>0</v>
      </c>
      <c r="IH17" s="42">
        <v>0</v>
      </c>
      <c r="II17" s="42">
        <v>0</v>
      </c>
      <c r="IJ17" s="42">
        <v>0</v>
      </c>
      <c r="IK17" s="42">
        <v>0</v>
      </c>
      <c r="IL17" s="42">
        <v>0</v>
      </c>
      <c r="IM17" s="42">
        <v>15</v>
      </c>
      <c r="IN17" s="42">
        <v>95</v>
      </c>
    </row>
    <row r="18" spans="1:248" ht="16.5" customHeight="1" x14ac:dyDescent="0.25">
      <c r="A18" s="5"/>
      <c r="B18" s="23" t="s">
        <v>970</v>
      </c>
      <c r="C18" s="24" t="s">
        <v>620</v>
      </c>
      <c r="D18" s="1" t="s">
        <v>104</v>
      </c>
      <c r="E18" s="1" t="s">
        <v>108</v>
      </c>
      <c r="F18" s="1"/>
      <c r="G18" s="1" t="s">
        <v>103</v>
      </c>
      <c r="H18" s="1"/>
      <c r="I18" s="1"/>
      <c r="K18" s="42">
        <v>0</v>
      </c>
      <c r="L18" s="42">
        <v>15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2.8499999999999996</v>
      </c>
      <c r="AA18" s="42">
        <v>14.25</v>
      </c>
      <c r="AB18" s="42">
        <v>19</v>
      </c>
      <c r="AC18" s="42">
        <v>23.75</v>
      </c>
      <c r="AD18" s="42">
        <v>33.25</v>
      </c>
      <c r="AE18" s="42">
        <v>47.5</v>
      </c>
      <c r="AF18" s="42">
        <v>95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15</v>
      </c>
      <c r="AQ18" s="42">
        <v>20</v>
      </c>
      <c r="AR18" s="42">
        <v>40</v>
      </c>
      <c r="AS18" s="42">
        <v>50</v>
      </c>
      <c r="AT18" s="42">
        <v>100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15</v>
      </c>
      <c r="BR18" s="42">
        <v>20</v>
      </c>
      <c r="BS18" s="42">
        <v>40</v>
      </c>
      <c r="BT18" s="42">
        <v>100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15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42">
        <v>0</v>
      </c>
      <c r="CP18" s="42">
        <v>0</v>
      </c>
      <c r="CQ18" s="42">
        <v>0</v>
      </c>
      <c r="CR18" s="42">
        <v>0</v>
      </c>
      <c r="CS18" s="42">
        <v>0</v>
      </c>
      <c r="CT18" s="42">
        <v>2.8499999999999996</v>
      </c>
      <c r="CU18" s="42">
        <v>9.5</v>
      </c>
      <c r="CV18" s="42">
        <v>14.25</v>
      </c>
      <c r="CW18" s="42">
        <v>19</v>
      </c>
      <c r="CX18" s="42">
        <v>23.75</v>
      </c>
      <c r="CY18" s="42">
        <v>33.25</v>
      </c>
      <c r="CZ18" s="42">
        <v>47.5</v>
      </c>
      <c r="DA18" s="42">
        <v>95</v>
      </c>
      <c r="DB18" s="42">
        <v>190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42">
        <v>15</v>
      </c>
      <c r="DN18" s="42">
        <v>20</v>
      </c>
      <c r="DO18" s="42">
        <v>40</v>
      </c>
      <c r="DP18" s="42">
        <v>50</v>
      </c>
      <c r="DQ18" s="42">
        <v>100</v>
      </c>
      <c r="DR18" s="42">
        <v>0</v>
      </c>
      <c r="DS18" s="42">
        <v>0</v>
      </c>
      <c r="DT18" s="42">
        <v>0</v>
      </c>
      <c r="DU18" s="42">
        <v>0</v>
      </c>
      <c r="DV18" s="42">
        <v>0</v>
      </c>
      <c r="DW18" s="42">
        <v>0</v>
      </c>
      <c r="DX18" s="42">
        <v>0</v>
      </c>
      <c r="DY18" s="42">
        <v>0</v>
      </c>
      <c r="DZ18" s="42">
        <v>0</v>
      </c>
      <c r="EA18" s="42">
        <v>0</v>
      </c>
      <c r="EB18" s="42">
        <v>0</v>
      </c>
      <c r="EC18" s="42">
        <v>0</v>
      </c>
      <c r="ED18" s="42">
        <v>0</v>
      </c>
      <c r="EE18" s="42">
        <v>0</v>
      </c>
      <c r="EF18" s="42">
        <v>100</v>
      </c>
      <c r="EG18" s="42">
        <v>0</v>
      </c>
      <c r="EH18" s="42">
        <v>0</v>
      </c>
      <c r="EI18" s="42">
        <v>0</v>
      </c>
      <c r="EJ18" s="42">
        <v>0</v>
      </c>
      <c r="EK18" s="42">
        <v>0</v>
      </c>
      <c r="EL18" s="42">
        <v>0</v>
      </c>
      <c r="EM18" s="42">
        <v>0</v>
      </c>
      <c r="EN18" s="42">
        <v>0</v>
      </c>
      <c r="EO18" s="42">
        <v>0</v>
      </c>
      <c r="EP18" s="42">
        <v>15</v>
      </c>
      <c r="EQ18" s="42">
        <v>25</v>
      </c>
      <c r="ER18" s="42">
        <v>40</v>
      </c>
      <c r="ES18" s="42">
        <v>100</v>
      </c>
      <c r="ET18" s="42">
        <v>0</v>
      </c>
      <c r="EU18" s="42">
        <v>0</v>
      </c>
      <c r="EV18" s="42">
        <v>0</v>
      </c>
      <c r="EW18" s="42">
        <v>0</v>
      </c>
      <c r="EX18" s="42">
        <v>0</v>
      </c>
      <c r="EY18" s="42">
        <v>0</v>
      </c>
      <c r="EZ18" s="42">
        <v>0</v>
      </c>
      <c r="FA18" s="42">
        <v>0</v>
      </c>
      <c r="FB18" s="42">
        <v>0</v>
      </c>
      <c r="FC18" s="42">
        <v>0</v>
      </c>
      <c r="FD18" s="42">
        <v>0</v>
      </c>
      <c r="FE18" s="42">
        <v>0</v>
      </c>
      <c r="FF18" s="42">
        <v>0</v>
      </c>
      <c r="FG18" s="42">
        <v>0</v>
      </c>
      <c r="FH18" s="42">
        <v>9</v>
      </c>
      <c r="FI18" s="42">
        <v>15.3</v>
      </c>
      <c r="FJ18" s="42">
        <v>22.5</v>
      </c>
      <c r="FK18" s="42">
        <v>25.2</v>
      </c>
      <c r="FL18" s="42">
        <v>45</v>
      </c>
      <c r="FM18" s="42">
        <v>90</v>
      </c>
      <c r="FN18" s="42">
        <v>0</v>
      </c>
      <c r="FO18" s="42">
        <v>0</v>
      </c>
      <c r="FP18" s="42">
        <v>50</v>
      </c>
      <c r="FQ18" s="42">
        <v>100</v>
      </c>
      <c r="FR18" s="42">
        <v>25</v>
      </c>
      <c r="FS18" s="42">
        <v>100</v>
      </c>
      <c r="FT18" s="42">
        <v>10</v>
      </c>
      <c r="FU18" s="42">
        <v>17</v>
      </c>
      <c r="FV18" s="42">
        <v>20</v>
      </c>
      <c r="FW18" s="42">
        <v>25</v>
      </c>
      <c r="FX18" s="42">
        <v>50</v>
      </c>
      <c r="FY18" s="42">
        <v>100</v>
      </c>
      <c r="FZ18" s="42">
        <v>0</v>
      </c>
      <c r="GA18" s="42">
        <v>0</v>
      </c>
      <c r="GB18" s="42">
        <v>0</v>
      </c>
      <c r="GC18" s="42">
        <v>9</v>
      </c>
      <c r="GD18" s="42">
        <v>13.5</v>
      </c>
      <c r="GE18" s="42">
        <v>15.3</v>
      </c>
      <c r="GF18" s="42">
        <v>18</v>
      </c>
      <c r="GG18" s="42">
        <v>22.5</v>
      </c>
      <c r="GH18" s="42">
        <v>45</v>
      </c>
      <c r="GI18" s="42">
        <v>90</v>
      </c>
      <c r="GJ18" s="42">
        <v>0</v>
      </c>
      <c r="GK18" s="42">
        <v>0</v>
      </c>
      <c r="GL18" s="42">
        <v>100</v>
      </c>
      <c r="GM18" s="42">
        <v>25</v>
      </c>
      <c r="GN18" s="42">
        <v>100</v>
      </c>
      <c r="GO18" s="42">
        <v>0</v>
      </c>
      <c r="GP18" s="42">
        <v>10</v>
      </c>
      <c r="GQ18" s="42">
        <v>15</v>
      </c>
      <c r="GR18" s="42">
        <v>17</v>
      </c>
      <c r="GS18" s="42">
        <v>20</v>
      </c>
      <c r="GT18" s="42">
        <v>25</v>
      </c>
      <c r="GU18" s="42">
        <v>40</v>
      </c>
      <c r="GV18" s="42">
        <v>50</v>
      </c>
      <c r="GW18" s="42">
        <v>100</v>
      </c>
      <c r="GX18" s="42">
        <v>0</v>
      </c>
      <c r="GY18" s="42">
        <v>150</v>
      </c>
      <c r="GZ18" s="42">
        <v>200</v>
      </c>
      <c r="HA18" s="42">
        <v>200</v>
      </c>
      <c r="HB18" s="42">
        <v>0</v>
      </c>
      <c r="HC18" s="42">
        <v>200</v>
      </c>
      <c r="HD18" s="42">
        <v>150</v>
      </c>
      <c r="HE18" s="42">
        <v>200</v>
      </c>
      <c r="HF18" s="42">
        <v>200</v>
      </c>
      <c r="HG18" s="42">
        <v>0</v>
      </c>
      <c r="HH18" s="42">
        <v>200</v>
      </c>
      <c r="HI18" s="42">
        <v>9</v>
      </c>
      <c r="HJ18" s="42">
        <v>22.5</v>
      </c>
      <c r="HK18" s="42">
        <v>45</v>
      </c>
      <c r="HL18" s="42">
        <v>90</v>
      </c>
      <c r="HM18" s="42">
        <v>100</v>
      </c>
      <c r="HN18" s="42">
        <v>25</v>
      </c>
      <c r="HO18" s="42">
        <v>100</v>
      </c>
      <c r="HP18" s="42">
        <v>10</v>
      </c>
      <c r="HQ18" s="42">
        <v>25</v>
      </c>
      <c r="HR18" s="42">
        <v>50</v>
      </c>
      <c r="HS18" s="42">
        <v>100</v>
      </c>
      <c r="HT18" s="42">
        <v>9</v>
      </c>
      <c r="HU18" s="42">
        <v>15.3</v>
      </c>
      <c r="HV18" s="42">
        <v>22.5</v>
      </c>
      <c r="HW18" s="42">
        <v>25.2</v>
      </c>
      <c r="HX18" s="42">
        <v>45</v>
      </c>
      <c r="HY18" s="42">
        <v>90</v>
      </c>
      <c r="HZ18" s="42">
        <v>0</v>
      </c>
      <c r="IA18" s="42">
        <v>0</v>
      </c>
      <c r="IB18" s="42">
        <v>50</v>
      </c>
      <c r="IC18" s="42">
        <v>100</v>
      </c>
      <c r="ID18" s="42">
        <v>25</v>
      </c>
      <c r="IE18" s="42">
        <v>100</v>
      </c>
      <c r="IF18" s="42">
        <v>10</v>
      </c>
      <c r="IG18" s="42">
        <v>17</v>
      </c>
      <c r="IH18" s="42">
        <v>20</v>
      </c>
      <c r="II18" s="42">
        <v>25</v>
      </c>
      <c r="IJ18" s="42">
        <v>50</v>
      </c>
      <c r="IK18" s="42">
        <v>100</v>
      </c>
      <c r="IL18" s="42">
        <v>0</v>
      </c>
      <c r="IM18" s="42">
        <v>0</v>
      </c>
      <c r="IN18" s="42">
        <v>0</v>
      </c>
    </row>
    <row r="19" spans="1:248" ht="16.5" customHeight="1" x14ac:dyDescent="0.25">
      <c r="A19" s="5"/>
      <c r="B19" s="23" t="s">
        <v>971</v>
      </c>
      <c r="C19" s="24" t="s">
        <v>621</v>
      </c>
      <c r="D19" s="1" t="s">
        <v>104</v>
      </c>
      <c r="E19" s="1" t="s">
        <v>622</v>
      </c>
      <c r="F19" s="1"/>
      <c r="G19" s="1" t="s">
        <v>103</v>
      </c>
      <c r="H19" s="1"/>
      <c r="I19" s="1"/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47.5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50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v>0</v>
      </c>
      <c r="BT19" s="42">
        <v>0</v>
      </c>
      <c r="BU19" s="42">
        <v>0</v>
      </c>
      <c r="BV19" s="42">
        <v>0</v>
      </c>
      <c r="BW19" s="42">
        <v>0</v>
      </c>
      <c r="BX19" s="42">
        <v>0</v>
      </c>
      <c r="BY19" s="42">
        <v>0</v>
      </c>
      <c r="BZ19" s="42">
        <v>0</v>
      </c>
      <c r="CA19" s="42">
        <v>0</v>
      </c>
      <c r="CB19" s="42">
        <v>0</v>
      </c>
      <c r="CC19" s="42">
        <v>0</v>
      </c>
      <c r="CD19" s="42">
        <v>0</v>
      </c>
      <c r="CE19" s="42">
        <v>25</v>
      </c>
      <c r="CF19" s="42">
        <v>0</v>
      </c>
      <c r="CG19" s="42">
        <v>0</v>
      </c>
      <c r="CH19" s="42">
        <v>0</v>
      </c>
      <c r="CI19" s="42">
        <v>0</v>
      </c>
      <c r="CJ19" s="42">
        <v>0</v>
      </c>
      <c r="CK19" s="42">
        <v>0</v>
      </c>
      <c r="CL19" s="42">
        <v>0</v>
      </c>
      <c r="CM19" s="42">
        <v>0</v>
      </c>
      <c r="CN19" s="42">
        <v>0</v>
      </c>
      <c r="CO19" s="42">
        <v>0</v>
      </c>
      <c r="CP19" s="42">
        <v>0</v>
      </c>
      <c r="CQ19" s="42">
        <v>0</v>
      </c>
      <c r="CR19" s="42">
        <v>0</v>
      </c>
      <c r="CS19" s="42">
        <v>0</v>
      </c>
      <c r="CT19" s="42">
        <v>0</v>
      </c>
      <c r="CU19" s="42">
        <v>0</v>
      </c>
      <c r="CV19" s="42">
        <v>0</v>
      </c>
      <c r="CW19" s="42">
        <v>0</v>
      </c>
      <c r="CX19" s="42">
        <v>0</v>
      </c>
      <c r="CY19" s="42">
        <v>0</v>
      </c>
      <c r="CZ19" s="42">
        <v>0</v>
      </c>
      <c r="DA19" s="42">
        <v>0</v>
      </c>
      <c r="DB19" s="42">
        <v>0</v>
      </c>
      <c r="DC19" s="42">
        <v>0</v>
      </c>
      <c r="DD19" s="42">
        <v>0</v>
      </c>
      <c r="DE19" s="42">
        <v>0</v>
      </c>
      <c r="DF19" s="42">
        <v>0</v>
      </c>
      <c r="DG19" s="42">
        <v>0</v>
      </c>
      <c r="DH19" s="42">
        <v>0</v>
      </c>
      <c r="DI19" s="42">
        <v>0</v>
      </c>
      <c r="DJ19" s="42">
        <v>0</v>
      </c>
      <c r="DK19" s="42">
        <v>28.5</v>
      </c>
      <c r="DL19" s="42">
        <v>47.5</v>
      </c>
      <c r="DM19" s="42">
        <v>0</v>
      </c>
      <c r="DN19" s="42">
        <v>0</v>
      </c>
      <c r="DO19" s="42">
        <v>0</v>
      </c>
      <c r="DP19" s="42">
        <v>0</v>
      </c>
      <c r="DQ19" s="42">
        <v>0</v>
      </c>
      <c r="DR19" s="42">
        <v>0</v>
      </c>
      <c r="DS19" s="42">
        <v>0</v>
      </c>
      <c r="DT19" s="42">
        <v>0</v>
      </c>
      <c r="DU19" s="42">
        <v>0</v>
      </c>
      <c r="DV19" s="42">
        <v>0</v>
      </c>
      <c r="DW19" s="42">
        <v>0</v>
      </c>
      <c r="DX19" s="42">
        <v>0</v>
      </c>
      <c r="DY19" s="42">
        <v>0</v>
      </c>
      <c r="DZ19" s="42">
        <v>0</v>
      </c>
      <c r="EA19" s="42">
        <v>0</v>
      </c>
      <c r="EB19" s="42">
        <v>0</v>
      </c>
      <c r="EC19" s="42">
        <v>0</v>
      </c>
      <c r="ED19" s="42">
        <v>0</v>
      </c>
      <c r="EE19" s="42">
        <v>50</v>
      </c>
      <c r="EF19" s="42">
        <v>0</v>
      </c>
      <c r="EG19" s="42">
        <v>0</v>
      </c>
      <c r="EH19" s="42">
        <v>0</v>
      </c>
      <c r="EI19" s="42">
        <v>0</v>
      </c>
      <c r="EJ19" s="42">
        <v>0</v>
      </c>
      <c r="EK19" s="42">
        <v>0</v>
      </c>
      <c r="EL19" s="42">
        <v>0</v>
      </c>
      <c r="EM19" s="42">
        <v>0</v>
      </c>
      <c r="EN19" s="42">
        <v>0</v>
      </c>
      <c r="EO19" s="42">
        <v>0</v>
      </c>
      <c r="EP19" s="42">
        <v>0</v>
      </c>
      <c r="EQ19" s="42">
        <v>0</v>
      </c>
      <c r="ER19" s="42">
        <v>0</v>
      </c>
      <c r="ES19" s="42">
        <v>0</v>
      </c>
      <c r="ET19" s="42">
        <v>0</v>
      </c>
      <c r="EU19" s="42">
        <v>0</v>
      </c>
      <c r="EV19" s="42">
        <v>0</v>
      </c>
      <c r="EW19" s="42">
        <v>0</v>
      </c>
      <c r="EX19" s="42">
        <v>0</v>
      </c>
      <c r="EY19" s="42">
        <v>0</v>
      </c>
      <c r="EZ19" s="42">
        <v>0</v>
      </c>
      <c r="FA19" s="42">
        <v>0</v>
      </c>
      <c r="FB19" s="42">
        <v>0</v>
      </c>
      <c r="FC19" s="42">
        <v>0</v>
      </c>
      <c r="FD19" s="42">
        <v>0</v>
      </c>
      <c r="FE19" s="42">
        <v>0</v>
      </c>
      <c r="FF19" s="42">
        <v>0</v>
      </c>
      <c r="FG19" s="42">
        <v>25</v>
      </c>
      <c r="FH19" s="42">
        <v>0</v>
      </c>
      <c r="FI19" s="42">
        <v>0</v>
      </c>
      <c r="FJ19" s="42">
        <v>0</v>
      </c>
      <c r="FK19" s="42">
        <v>0</v>
      </c>
      <c r="FL19" s="42">
        <v>0</v>
      </c>
      <c r="FM19" s="42">
        <v>0</v>
      </c>
      <c r="FN19" s="42">
        <v>0</v>
      </c>
      <c r="FO19" s="42">
        <v>0</v>
      </c>
      <c r="FP19" s="42">
        <v>0</v>
      </c>
      <c r="FQ19" s="42">
        <v>0</v>
      </c>
      <c r="FR19" s="42">
        <v>0</v>
      </c>
      <c r="FS19" s="42">
        <v>0</v>
      </c>
      <c r="FT19" s="42">
        <v>0</v>
      </c>
      <c r="FU19" s="42">
        <v>0</v>
      </c>
      <c r="FV19" s="42">
        <v>0</v>
      </c>
      <c r="FW19" s="42">
        <v>0</v>
      </c>
      <c r="FX19" s="42">
        <v>0</v>
      </c>
      <c r="FY19" s="42">
        <v>0</v>
      </c>
      <c r="FZ19" s="42">
        <v>0</v>
      </c>
      <c r="GA19" s="42">
        <v>0</v>
      </c>
      <c r="GB19" s="42">
        <v>0</v>
      </c>
      <c r="GC19" s="42">
        <v>0</v>
      </c>
      <c r="GD19" s="42">
        <v>0</v>
      </c>
      <c r="GE19" s="42">
        <v>0</v>
      </c>
      <c r="GF19" s="42">
        <v>0</v>
      </c>
      <c r="GG19" s="42">
        <v>0</v>
      </c>
      <c r="GH19" s="42">
        <v>0</v>
      </c>
      <c r="GI19" s="42">
        <v>0</v>
      </c>
      <c r="GJ19" s="42">
        <v>0</v>
      </c>
      <c r="GK19" s="42">
        <v>90</v>
      </c>
      <c r="GL19" s="42">
        <v>0</v>
      </c>
      <c r="GM19" s="42">
        <v>0</v>
      </c>
      <c r="GN19" s="42">
        <v>0</v>
      </c>
      <c r="GO19" s="42">
        <v>0</v>
      </c>
      <c r="GP19" s="42">
        <v>0</v>
      </c>
      <c r="GQ19" s="42">
        <v>0</v>
      </c>
      <c r="GR19" s="42">
        <v>0</v>
      </c>
      <c r="GS19" s="42">
        <v>0</v>
      </c>
      <c r="GT19" s="42">
        <v>0</v>
      </c>
      <c r="GU19" s="42">
        <v>0</v>
      </c>
      <c r="GV19" s="42">
        <v>0</v>
      </c>
      <c r="GW19" s="42">
        <v>0</v>
      </c>
      <c r="GX19" s="42">
        <v>0</v>
      </c>
      <c r="GY19" s="42">
        <v>0</v>
      </c>
      <c r="GZ19" s="42">
        <v>0</v>
      </c>
      <c r="HA19" s="42">
        <v>0</v>
      </c>
      <c r="HB19" s="42">
        <v>0</v>
      </c>
      <c r="HC19" s="42">
        <v>0</v>
      </c>
      <c r="HD19" s="42">
        <v>0</v>
      </c>
      <c r="HE19" s="42">
        <v>0</v>
      </c>
      <c r="HF19" s="42">
        <v>0</v>
      </c>
      <c r="HG19" s="42">
        <v>0</v>
      </c>
      <c r="HH19" s="42">
        <v>0</v>
      </c>
      <c r="HI19" s="42">
        <v>0</v>
      </c>
      <c r="HJ19" s="42">
        <v>0</v>
      </c>
      <c r="HK19" s="42">
        <v>0</v>
      </c>
      <c r="HL19" s="42">
        <v>0</v>
      </c>
      <c r="HM19" s="42">
        <v>0</v>
      </c>
      <c r="HN19" s="42">
        <v>0</v>
      </c>
      <c r="HO19" s="42">
        <v>0</v>
      </c>
      <c r="HP19" s="42">
        <v>0</v>
      </c>
      <c r="HQ19" s="42">
        <v>0</v>
      </c>
      <c r="HR19" s="42">
        <v>0</v>
      </c>
      <c r="HS19" s="42">
        <v>0</v>
      </c>
      <c r="HT19" s="42">
        <v>0</v>
      </c>
      <c r="HU19" s="42">
        <v>0</v>
      </c>
      <c r="HV19" s="42">
        <v>0</v>
      </c>
      <c r="HW19" s="42">
        <v>0</v>
      </c>
      <c r="HX19" s="42">
        <v>0</v>
      </c>
      <c r="HY19" s="42">
        <v>0</v>
      </c>
      <c r="HZ19" s="42">
        <v>0</v>
      </c>
      <c r="IA19" s="42">
        <v>0</v>
      </c>
      <c r="IB19" s="42">
        <v>0</v>
      </c>
      <c r="IC19" s="42">
        <v>0</v>
      </c>
      <c r="ID19" s="42">
        <v>0</v>
      </c>
      <c r="IE19" s="42">
        <v>0</v>
      </c>
      <c r="IF19" s="42">
        <v>0</v>
      </c>
      <c r="IG19" s="42">
        <v>0</v>
      </c>
      <c r="IH19" s="42">
        <v>0</v>
      </c>
      <c r="II19" s="42">
        <v>0</v>
      </c>
      <c r="IJ19" s="42">
        <v>0</v>
      </c>
      <c r="IK19" s="42">
        <v>0</v>
      </c>
      <c r="IL19" s="42">
        <v>0</v>
      </c>
      <c r="IM19" s="42">
        <v>0</v>
      </c>
      <c r="IN19" s="42">
        <v>0</v>
      </c>
    </row>
    <row r="20" spans="1:248" ht="16.5" customHeight="1" x14ac:dyDescent="0.25">
      <c r="A20" s="5"/>
      <c r="B20" s="25" t="s">
        <v>109</v>
      </c>
      <c r="C20" s="1" t="s">
        <v>625</v>
      </c>
      <c r="D20" s="1" t="s">
        <v>110</v>
      </c>
      <c r="E20" s="1" t="s">
        <v>623</v>
      </c>
      <c r="F20" s="1"/>
      <c r="G20" s="1" t="s">
        <v>103</v>
      </c>
      <c r="H20" s="1"/>
      <c r="I20" s="1"/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6">
        <v>0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6">
        <v>0</v>
      </c>
      <c r="DO20" s="16">
        <v>0</v>
      </c>
      <c r="DP20" s="16">
        <v>0</v>
      </c>
      <c r="DQ20" s="16">
        <v>0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6">
        <v>0</v>
      </c>
      <c r="DX20" s="16">
        <v>0</v>
      </c>
      <c r="DY20" s="16">
        <v>0</v>
      </c>
      <c r="DZ20" s="16">
        <v>0</v>
      </c>
      <c r="EA20" s="16">
        <v>0</v>
      </c>
      <c r="EB20" s="16">
        <v>0</v>
      </c>
      <c r="EC20" s="16">
        <v>0</v>
      </c>
      <c r="ED20" s="16">
        <v>0</v>
      </c>
      <c r="EE20" s="16">
        <v>0</v>
      </c>
      <c r="EF20" s="16">
        <v>0</v>
      </c>
      <c r="EG20" s="16">
        <v>0</v>
      </c>
      <c r="EH20" s="16">
        <v>0</v>
      </c>
      <c r="EI20" s="16">
        <v>0</v>
      </c>
      <c r="EJ20" s="16">
        <v>0</v>
      </c>
      <c r="EK20" s="16">
        <v>0</v>
      </c>
      <c r="EL20" s="16">
        <v>0</v>
      </c>
      <c r="EM20" s="16">
        <v>0</v>
      </c>
      <c r="EN20" s="16">
        <v>0</v>
      </c>
      <c r="EO20" s="16">
        <v>0</v>
      </c>
      <c r="EP20" s="16">
        <v>0</v>
      </c>
      <c r="EQ20" s="16">
        <v>0</v>
      </c>
      <c r="ER20" s="16">
        <v>0</v>
      </c>
      <c r="ES20" s="16">
        <v>0</v>
      </c>
      <c r="ET20" s="16">
        <v>0</v>
      </c>
      <c r="EU20" s="16">
        <v>0</v>
      </c>
      <c r="EV20" s="16">
        <v>0</v>
      </c>
      <c r="EW20" s="16">
        <v>0</v>
      </c>
      <c r="EX20" s="16">
        <v>0</v>
      </c>
      <c r="EY20" s="16">
        <v>0</v>
      </c>
      <c r="EZ20" s="16">
        <v>0</v>
      </c>
      <c r="FA20" s="16">
        <v>0</v>
      </c>
      <c r="FB20" s="16">
        <v>0</v>
      </c>
      <c r="FC20" s="16">
        <v>0</v>
      </c>
      <c r="FD20" s="16">
        <v>0</v>
      </c>
      <c r="FE20" s="16">
        <v>0</v>
      </c>
      <c r="FF20" s="16">
        <v>0</v>
      </c>
      <c r="FG20" s="16">
        <v>0</v>
      </c>
      <c r="FH20" s="16">
        <v>0</v>
      </c>
      <c r="FI20" s="16">
        <v>0</v>
      </c>
      <c r="FJ20" s="16">
        <v>0</v>
      </c>
      <c r="FK20" s="16">
        <v>0</v>
      </c>
      <c r="FL20" s="16">
        <v>0</v>
      </c>
      <c r="FM20" s="16">
        <v>0</v>
      </c>
      <c r="FN20" s="16">
        <v>0</v>
      </c>
      <c r="FO20" s="16">
        <v>0</v>
      </c>
      <c r="FP20" s="16">
        <v>0</v>
      </c>
      <c r="FQ20" s="16">
        <v>0</v>
      </c>
      <c r="FR20" s="16">
        <v>0</v>
      </c>
      <c r="FS20" s="16">
        <v>0</v>
      </c>
      <c r="FT20" s="16">
        <v>0</v>
      </c>
      <c r="FU20" s="16">
        <v>0</v>
      </c>
      <c r="FV20" s="16">
        <v>0</v>
      </c>
      <c r="FW20" s="16">
        <v>0</v>
      </c>
      <c r="FX20" s="16">
        <v>0</v>
      </c>
      <c r="FY20" s="16">
        <v>0</v>
      </c>
      <c r="FZ20" s="16">
        <v>0</v>
      </c>
      <c r="GA20" s="16">
        <v>0</v>
      </c>
      <c r="GB20" s="16">
        <v>0</v>
      </c>
      <c r="GC20" s="16">
        <v>0</v>
      </c>
      <c r="GD20" s="16">
        <v>0</v>
      </c>
      <c r="GE20" s="16">
        <v>0</v>
      </c>
      <c r="GF20" s="16">
        <v>0</v>
      </c>
      <c r="GG20" s="16">
        <v>0</v>
      </c>
      <c r="GH20" s="16">
        <v>0</v>
      </c>
      <c r="GI20" s="16">
        <v>0</v>
      </c>
      <c r="GJ20" s="16">
        <v>0</v>
      </c>
      <c r="GK20" s="16">
        <v>0</v>
      </c>
      <c r="GL20" s="16">
        <v>0</v>
      </c>
      <c r="GM20" s="16">
        <v>0</v>
      </c>
      <c r="GN20" s="16">
        <v>0</v>
      </c>
      <c r="GO20" s="16">
        <v>0</v>
      </c>
      <c r="GP20" s="16">
        <v>0</v>
      </c>
      <c r="GQ20" s="16">
        <v>0</v>
      </c>
      <c r="GR20" s="16">
        <v>0</v>
      </c>
      <c r="GS20" s="16">
        <v>0</v>
      </c>
      <c r="GT20" s="16">
        <v>0</v>
      </c>
      <c r="GU20" s="16">
        <v>0</v>
      </c>
      <c r="GV20" s="16">
        <v>0</v>
      </c>
      <c r="GW20" s="16">
        <v>0</v>
      </c>
      <c r="GX20" s="16">
        <v>0</v>
      </c>
      <c r="GY20" s="16">
        <v>5000</v>
      </c>
      <c r="GZ20" s="16">
        <v>5000</v>
      </c>
      <c r="HA20" s="16">
        <v>0</v>
      </c>
      <c r="HB20" s="16">
        <v>0</v>
      </c>
      <c r="HC20" s="16">
        <v>0</v>
      </c>
      <c r="HD20" s="16">
        <v>5000</v>
      </c>
      <c r="HE20" s="16">
        <v>5000</v>
      </c>
      <c r="HF20" s="16">
        <v>0</v>
      </c>
      <c r="HG20" s="16">
        <v>0</v>
      </c>
      <c r="HH20" s="16">
        <v>0</v>
      </c>
      <c r="HI20" s="16">
        <v>0</v>
      </c>
      <c r="HJ20" s="16">
        <v>0</v>
      </c>
      <c r="HK20" s="16">
        <v>0</v>
      </c>
      <c r="HL20" s="16">
        <v>0</v>
      </c>
      <c r="HM20" s="16">
        <v>0</v>
      </c>
      <c r="HN20" s="16">
        <v>0</v>
      </c>
      <c r="HO20" s="16">
        <v>0</v>
      </c>
      <c r="HP20" s="16">
        <v>0</v>
      </c>
      <c r="HQ20" s="16">
        <v>0</v>
      </c>
      <c r="HR20" s="16">
        <v>0</v>
      </c>
      <c r="HS20" s="16">
        <v>0</v>
      </c>
      <c r="HT20" s="16">
        <v>0</v>
      </c>
      <c r="HU20" s="16">
        <v>0</v>
      </c>
      <c r="HV20" s="16">
        <v>0</v>
      </c>
      <c r="HW20" s="16">
        <v>0</v>
      </c>
      <c r="HX20" s="16">
        <v>0</v>
      </c>
      <c r="HY20" s="16">
        <v>0</v>
      </c>
      <c r="HZ20" s="16">
        <v>0</v>
      </c>
      <c r="IA20" s="16">
        <v>0</v>
      </c>
      <c r="IB20" s="16">
        <v>0</v>
      </c>
      <c r="IC20" s="16">
        <v>0</v>
      </c>
      <c r="ID20" s="16">
        <v>0</v>
      </c>
      <c r="IE20" s="16">
        <v>0</v>
      </c>
      <c r="IF20" s="16">
        <v>0</v>
      </c>
      <c r="IG20" s="16">
        <v>0</v>
      </c>
      <c r="IH20" s="16">
        <v>0</v>
      </c>
      <c r="II20" s="16">
        <v>0</v>
      </c>
      <c r="IJ20" s="16">
        <v>0</v>
      </c>
      <c r="IK20" s="16">
        <v>0</v>
      </c>
      <c r="IL20" s="16">
        <v>0</v>
      </c>
      <c r="IM20" s="16">
        <v>0</v>
      </c>
      <c r="IN20" s="16">
        <v>0</v>
      </c>
    </row>
    <row r="21" spans="1:248" ht="16.5" customHeight="1" x14ac:dyDescent="0.25">
      <c r="A21" s="5"/>
      <c r="B21" s="25" t="s">
        <v>111</v>
      </c>
      <c r="C21" s="24" t="s">
        <v>626</v>
      </c>
      <c r="D21" s="1" t="s">
        <v>110</v>
      </c>
      <c r="E21" s="1" t="s">
        <v>624</v>
      </c>
      <c r="F21" s="1"/>
      <c r="G21" s="18" t="s">
        <v>103</v>
      </c>
      <c r="H21" s="1"/>
      <c r="I21" s="18"/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5000</v>
      </c>
      <c r="X21" s="16">
        <v>5000</v>
      </c>
      <c r="Y21" s="16">
        <v>5000</v>
      </c>
      <c r="Z21" s="16">
        <v>5000</v>
      </c>
      <c r="AA21" s="16">
        <v>5000</v>
      </c>
      <c r="AB21" s="16">
        <v>5000</v>
      </c>
      <c r="AC21" s="16">
        <v>5000</v>
      </c>
      <c r="AD21" s="16">
        <v>5000</v>
      </c>
      <c r="AE21" s="16">
        <v>5000</v>
      </c>
      <c r="AF21" s="16">
        <v>5000</v>
      </c>
      <c r="AG21" s="16">
        <v>5000</v>
      </c>
      <c r="AH21" s="16">
        <v>5000</v>
      </c>
      <c r="AI21" s="16">
        <v>5000</v>
      </c>
      <c r="AJ21" s="16">
        <v>5000</v>
      </c>
      <c r="AK21" s="16">
        <v>5000</v>
      </c>
      <c r="AL21" s="16">
        <v>5000</v>
      </c>
      <c r="AM21" s="16">
        <v>5000</v>
      </c>
      <c r="AN21" s="16">
        <v>5000</v>
      </c>
      <c r="AO21" s="16">
        <v>5000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5000</v>
      </c>
      <c r="CR21" s="16">
        <v>5000</v>
      </c>
      <c r="CS21" s="16">
        <v>5000</v>
      </c>
      <c r="CT21" s="16">
        <v>5000</v>
      </c>
      <c r="CU21" s="16">
        <v>5000</v>
      </c>
      <c r="CV21" s="16">
        <v>5000</v>
      </c>
      <c r="CW21" s="16">
        <v>5000</v>
      </c>
      <c r="CX21" s="16">
        <v>5000</v>
      </c>
      <c r="CY21" s="16">
        <v>5000</v>
      </c>
      <c r="CZ21" s="16">
        <v>5000</v>
      </c>
      <c r="DA21" s="16">
        <v>5000</v>
      </c>
      <c r="DB21" s="16">
        <v>5000</v>
      </c>
      <c r="DC21" s="16">
        <v>5000</v>
      </c>
      <c r="DD21" s="16">
        <v>5000</v>
      </c>
      <c r="DE21" s="16">
        <v>5000</v>
      </c>
      <c r="DF21" s="16">
        <v>5000</v>
      </c>
      <c r="DG21" s="16">
        <v>5000</v>
      </c>
      <c r="DH21" s="16">
        <v>5000</v>
      </c>
      <c r="DI21" s="16">
        <v>5000</v>
      </c>
      <c r="DJ21" s="16">
        <v>5000</v>
      </c>
      <c r="DK21" s="16">
        <v>5000</v>
      </c>
      <c r="DL21" s="16">
        <v>5000</v>
      </c>
      <c r="DM21" s="16">
        <v>0</v>
      </c>
      <c r="DN21" s="16">
        <v>0</v>
      </c>
      <c r="DO21" s="16">
        <v>0</v>
      </c>
      <c r="DP21" s="16">
        <v>0</v>
      </c>
      <c r="DQ21" s="16">
        <v>0</v>
      </c>
      <c r="DR21" s="16">
        <v>0</v>
      </c>
      <c r="DS21" s="16">
        <v>0</v>
      </c>
      <c r="DT21" s="16">
        <v>0</v>
      </c>
      <c r="DU21" s="16">
        <v>0</v>
      </c>
      <c r="DV21" s="16">
        <v>0</v>
      </c>
      <c r="DW21" s="16">
        <v>0</v>
      </c>
      <c r="DX21" s="16">
        <v>0</v>
      </c>
      <c r="DY21" s="16">
        <v>0</v>
      </c>
      <c r="DZ21" s="16">
        <v>0</v>
      </c>
      <c r="EA21" s="16">
        <v>0</v>
      </c>
      <c r="EB21" s="16">
        <v>0</v>
      </c>
      <c r="EC21" s="16">
        <v>0</v>
      </c>
      <c r="ED21" s="16">
        <v>0</v>
      </c>
      <c r="EE21" s="16">
        <v>0</v>
      </c>
      <c r="EF21" s="16">
        <v>0</v>
      </c>
      <c r="EG21" s="16">
        <v>0</v>
      </c>
      <c r="EH21" s="16">
        <v>0</v>
      </c>
      <c r="EI21" s="16">
        <v>0</v>
      </c>
      <c r="EJ21" s="16">
        <v>0</v>
      </c>
      <c r="EK21" s="16">
        <v>0</v>
      </c>
      <c r="EL21" s="16">
        <v>0</v>
      </c>
      <c r="EM21" s="16">
        <v>0</v>
      </c>
      <c r="EN21" s="16">
        <v>0</v>
      </c>
      <c r="EO21" s="16">
        <v>0</v>
      </c>
      <c r="EP21" s="16">
        <v>0</v>
      </c>
      <c r="EQ21" s="16">
        <v>0</v>
      </c>
      <c r="ER21" s="16">
        <v>0</v>
      </c>
      <c r="ES21" s="16">
        <v>0</v>
      </c>
      <c r="ET21" s="16">
        <v>0</v>
      </c>
      <c r="EU21" s="16">
        <v>0</v>
      </c>
      <c r="EV21" s="16">
        <v>0</v>
      </c>
      <c r="EW21" s="16">
        <v>0</v>
      </c>
      <c r="EX21" s="16">
        <v>0</v>
      </c>
      <c r="EY21" s="16">
        <v>0</v>
      </c>
      <c r="EZ21" s="16">
        <v>0</v>
      </c>
      <c r="FA21" s="16">
        <v>0</v>
      </c>
      <c r="FB21" s="16">
        <v>0</v>
      </c>
      <c r="FC21" s="16">
        <v>0</v>
      </c>
      <c r="FD21" s="16">
        <v>0</v>
      </c>
      <c r="FE21" s="16">
        <v>0</v>
      </c>
      <c r="FF21" s="16">
        <v>0</v>
      </c>
      <c r="FG21" s="16">
        <v>0</v>
      </c>
      <c r="FH21" s="16">
        <v>5000</v>
      </c>
      <c r="FI21" s="16">
        <v>5000</v>
      </c>
      <c r="FJ21" s="16">
        <v>5000</v>
      </c>
      <c r="FK21" s="16">
        <v>5000</v>
      </c>
      <c r="FL21" s="16">
        <v>5000</v>
      </c>
      <c r="FM21" s="16">
        <v>5000</v>
      </c>
      <c r="FN21" s="16">
        <v>5000</v>
      </c>
      <c r="FO21" s="16">
        <v>5000</v>
      </c>
      <c r="FP21" s="16">
        <v>0</v>
      </c>
      <c r="FQ21" s="16">
        <v>0</v>
      </c>
      <c r="FR21" s="16">
        <v>0</v>
      </c>
      <c r="FS21" s="16">
        <v>0</v>
      </c>
      <c r="FT21" s="16">
        <v>0</v>
      </c>
      <c r="FU21" s="16">
        <v>0</v>
      </c>
      <c r="FV21" s="16">
        <v>0</v>
      </c>
      <c r="FW21" s="16">
        <v>0</v>
      </c>
      <c r="FX21" s="16">
        <v>0</v>
      </c>
      <c r="FY21" s="16">
        <v>0</v>
      </c>
      <c r="FZ21" s="16">
        <v>0</v>
      </c>
      <c r="GA21" s="16">
        <v>0</v>
      </c>
      <c r="GB21" s="16">
        <v>0</v>
      </c>
      <c r="GC21" s="16">
        <v>5000</v>
      </c>
      <c r="GD21" s="16">
        <v>5000</v>
      </c>
      <c r="GE21" s="16">
        <v>5000</v>
      </c>
      <c r="GF21" s="16">
        <v>5000</v>
      </c>
      <c r="GG21" s="16">
        <v>5000</v>
      </c>
      <c r="GH21" s="16">
        <v>5000</v>
      </c>
      <c r="GI21" s="16">
        <v>5000</v>
      </c>
      <c r="GJ21" s="16">
        <v>5000</v>
      </c>
      <c r="GK21" s="16">
        <v>5000</v>
      </c>
      <c r="GL21" s="16">
        <v>0</v>
      </c>
      <c r="GM21" s="16">
        <v>0</v>
      </c>
      <c r="GN21" s="16">
        <v>0</v>
      </c>
      <c r="GO21" s="16">
        <v>0</v>
      </c>
      <c r="GP21" s="16">
        <v>0</v>
      </c>
      <c r="GQ21" s="16">
        <v>0</v>
      </c>
      <c r="GR21" s="16">
        <v>0</v>
      </c>
      <c r="GS21" s="16">
        <v>0</v>
      </c>
      <c r="GT21" s="16">
        <v>0</v>
      </c>
      <c r="GU21" s="16">
        <v>0</v>
      </c>
      <c r="GV21" s="16">
        <v>0</v>
      </c>
      <c r="GW21" s="16">
        <v>0</v>
      </c>
      <c r="GX21" s="16">
        <v>0</v>
      </c>
      <c r="GY21" s="16">
        <v>0</v>
      </c>
      <c r="GZ21" s="16">
        <v>0</v>
      </c>
      <c r="HA21" s="16">
        <v>0</v>
      </c>
      <c r="HB21" s="16">
        <v>0</v>
      </c>
      <c r="HC21" s="16">
        <v>0</v>
      </c>
      <c r="HD21" s="16">
        <v>0</v>
      </c>
      <c r="HE21" s="16">
        <v>0</v>
      </c>
      <c r="HF21" s="16">
        <v>0</v>
      </c>
      <c r="HG21" s="16">
        <v>0</v>
      </c>
      <c r="HH21" s="16">
        <v>0</v>
      </c>
      <c r="HI21" s="16">
        <v>5000</v>
      </c>
      <c r="HJ21" s="16">
        <v>5000</v>
      </c>
      <c r="HK21" s="16">
        <v>5000</v>
      </c>
      <c r="HL21" s="16">
        <v>5000</v>
      </c>
      <c r="HM21" s="16">
        <v>0</v>
      </c>
      <c r="HN21" s="16">
        <v>0</v>
      </c>
      <c r="HO21" s="16">
        <v>0</v>
      </c>
      <c r="HP21" s="16">
        <v>0</v>
      </c>
      <c r="HQ21" s="16">
        <v>0</v>
      </c>
      <c r="HR21" s="16">
        <v>0</v>
      </c>
      <c r="HS21" s="16">
        <v>0</v>
      </c>
      <c r="HT21" s="16">
        <v>5000</v>
      </c>
      <c r="HU21" s="16">
        <v>5000</v>
      </c>
      <c r="HV21" s="16">
        <v>5000</v>
      </c>
      <c r="HW21" s="16">
        <v>5000</v>
      </c>
      <c r="HX21" s="16">
        <v>5000</v>
      </c>
      <c r="HY21" s="16">
        <v>5000</v>
      </c>
      <c r="HZ21" s="16">
        <v>5000</v>
      </c>
      <c r="IA21" s="16">
        <v>5000</v>
      </c>
      <c r="IB21" s="16">
        <v>0</v>
      </c>
      <c r="IC21" s="16">
        <v>0</v>
      </c>
      <c r="ID21" s="16">
        <v>0</v>
      </c>
      <c r="IE21" s="16">
        <v>0</v>
      </c>
      <c r="IF21" s="16">
        <v>0</v>
      </c>
      <c r="IG21" s="16">
        <v>0</v>
      </c>
      <c r="IH21" s="16">
        <v>0</v>
      </c>
      <c r="II21" s="16">
        <v>0</v>
      </c>
      <c r="IJ21" s="16">
        <v>0</v>
      </c>
      <c r="IK21" s="16">
        <v>0</v>
      </c>
      <c r="IL21" s="16">
        <v>0</v>
      </c>
      <c r="IM21" s="16">
        <v>0</v>
      </c>
      <c r="IN21" s="16">
        <v>0</v>
      </c>
    </row>
    <row r="22" spans="1:248" x14ac:dyDescent="0.25">
      <c r="B22" s="25" t="s">
        <v>972</v>
      </c>
      <c r="C22" s="1" t="s">
        <v>879</v>
      </c>
      <c r="D22" s="18" t="s">
        <v>110</v>
      </c>
      <c r="E22" s="1" t="s">
        <v>112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6">
        <v>0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0</v>
      </c>
      <c r="DQ22" s="16">
        <v>0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6">
        <v>0</v>
      </c>
      <c r="DX22" s="16">
        <v>0</v>
      </c>
      <c r="DY22" s="16">
        <v>0</v>
      </c>
      <c r="DZ22" s="16">
        <v>0</v>
      </c>
      <c r="EA22" s="16">
        <v>0</v>
      </c>
      <c r="EB22" s="16">
        <v>0</v>
      </c>
      <c r="EC22" s="16">
        <v>0</v>
      </c>
      <c r="ED22" s="16">
        <v>0</v>
      </c>
      <c r="EE22" s="16">
        <v>0</v>
      </c>
      <c r="EF22" s="16">
        <v>0</v>
      </c>
      <c r="EG22" s="16">
        <v>0</v>
      </c>
      <c r="EH22" s="16">
        <v>0</v>
      </c>
      <c r="EI22" s="16">
        <v>0</v>
      </c>
      <c r="EJ22" s="16">
        <v>0</v>
      </c>
      <c r="EK22" s="16">
        <v>0</v>
      </c>
      <c r="EL22" s="16">
        <v>0</v>
      </c>
      <c r="EM22" s="16">
        <v>0</v>
      </c>
      <c r="EN22" s="16">
        <v>0</v>
      </c>
      <c r="EO22" s="16">
        <v>0</v>
      </c>
      <c r="EP22" s="16">
        <v>0</v>
      </c>
      <c r="EQ22" s="16">
        <v>0</v>
      </c>
      <c r="ER22" s="16">
        <v>0</v>
      </c>
      <c r="ES22" s="16">
        <v>0</v>
      </c>
      <c r="ET22" s="16">
        <v>0</v>
      </c>
      <c r="EU22" s="16">
        <v>0</v>
      </c>
      <c r="EV22" s="16">
        <v>0</v>
      </c>
      <c r="EW22" s="16">
        <v>0</v>
      </c>
      <c r="EX22" s="16">
        <v>0</v>
      </c>
      <c r="EY22" s="16">
        <v>0</v>
      </c>
      <c r="EZ22" s="16">
        <v>0</v>
      </c>
      <c r="FA22" s="16">
        <v>0</v>
      </c>
      <c r="FB22" s="16">
        <v>0</v>
      </c>
      <c r="FC22" s="16">
        <v>0</v>
      </c>
      <c r="FD22" s="16">
        <v>0</v>
      </c>
      <c r="FE22" s="16">
        <v>0</v>
      </c>
      <c r="FF22" s="16">
        <v>0</v>
      </c>
      <c r="FG22" s="16">
        <v>0</v>
      </c>
      <c r="FH22" s="16">
        <v>0</v>
      </c>
      <c r="FI22" s="16">
        <v>0</v>
      </c>
      <c r="FJ22" s="16">
        <v>0</v>
      </c>
      <c r="FK22" s="16">
        <v>0</v>
      </c>
      <c r="FL22" s="16">
        <v>0</v>
      </c>
      <c r="FM22" s="16">
        <v>0</v>
      </c>
      <c r="FN22" s="16">
        <v>0</v>
      </c>
      <c r="FO22" s="16">
        <v>0</v>
      </c>
      <c r="FP22" s="16">
        <v>1000</v>
      </c>
      <c r="FQ22" s="16">
        <v>1000</v>
      </c>
      <c r="FR22" s="16">
        <v>0</v>
      </c>
      <c r="FS22" s="16">
        <v>0</v>
      </c>
      <c r="FT22" s="16">
        <v>0</v>
      </c>
      <c r="FU22" s="16">
        <v>0</v>
      </c>
      <c r="FV22" s="16">
        <v>0</v>
      </c>
      <c r="FW22" s="16">
        <v>0</v>
      </c>
      <c r="FX22" s="16">
        <v>0</v>
      </c>
      <c r="FY22" s="16">
        <v>0</v>
      </c>
      <c r="FZ22" s="16">
        <v>0</v>
      </c>
      <c r="GA22" s="16">
        <v>0</v>
      </c>
      <c r="GB22" s="16">
        <v>0</v>
      </c>
      <c r="GC22" s="16">
        <v>0</v>
      </c>
      <c r="GD22" s="16">
        <v>0</v>
      </c>
      <c r="GE22" s="16">
        <v>0</v>
      </c>
      <c r="GF22" s="16">
        <v>0</v>
      </c>
      <c r="GG22" s="16">
        <v>0</v>
      </c>
      <c r="GH22" s="16">
        <v>0</v>
      </c>
      <c r="GI22" s="16">
        <v>0</v>
      </c>
      <c r="GJ22" s="16">
        <v>0</v>
      </c>
      <c r="GK22" s="16">
        <v>0</v>
      </c>
      <c r="GL22" s="16">
        <v>1000</v>
      </c>
      <c r="GM22" s="16">
        <v>0</v>
      </c>
      <c r="GN22" s="16">
        <v>0</v>
      </c>
      <c r="GO22" s="16">
        <v>0</v>
      </c>
      <c r="GP22" s="16">
        <v>0</v>
      </c>
      <c r="GQ22" s="16">
        <v>0</v>
      </c>
      <c r="GR22" s="16">
        <v>0</v>
      </c>
      <c r="GS22" s="16">
        <v>0</v>
      </c>
      <c r="GT22" s="16">
        <v>0</v>
      </c>
      <c r="GU22" s="16">
        <v>0</v>
      </c>
      <c r="GV22" s="16">
        <v>0</v>
      </c>
      <c r="GW22" s="16">
        <v>0</v>
      </c>
      <c r="GX22" s="16">
        <v>0</v>
      </c>
      <c r="GY22" s="16">
        <v>0</v>
      </c>
      <c r="GZ22" s="16">
        <v>0</v>
      </c>
      <c r="HA22" s="16">
        <v>0</v>
      </c>
      <c r="HB22" s="16">
        <v>0</v>
      </c>
      <c r="HC22" s="16">
        <v>0</v>
      </c>
      <c r="HD22" s="16">
        <v>0</v>
      </c>
      <c r="HE22" s="16">
        <v>0</v>
      </c>
      <c r="HF22" s="16">
        <v>0</v>
      </c>
      <c r="HG22" s="16">
        <v>0</v>
      </c>
      <c r="HH22" s="16">
        <v>0</v>
      </c>
      <c r="HI22" s="16">
        <v>0</v>
      </c>
      <c r="HJ22" s="16">
        <v>0</v>
      </c>
      <c r="HK22" s="16">
        <v>0</v>
      </c>
      <c r="HL22" s="16">
        <v>0</v>
      </c>
      <c r="HM22" s="16">
        <v>1000</v>
      </c>
      <c r="HN22" s="16">
        <v>0</v>
      </c>
      <c r="HO22" s="16">
        <v>0</v>
      </c>
      <c r="HP22" s="16">
        <v>0</v>
      </c>
      <c r="HQ22" s="16">
        <v>0</v>
      </c>
      <c r="HR22" s="16">
        <v>0</v>
      </c>
      <c r="HS22" s="16">
        <v>0</v>
      </c>
      <c r="HT22" s="16">
        <v>0</v>
      </c>
      <c r="HU22" s="16">
        <v>0</v>
      </c>
      <c r="HV22" s="16">
        <v>0</v>
      </c>
      <c r="HW22" s="16">
        <v>0</v>
      </c>
      <c r="HX22" s="16">
        <v>0</v>
      </c>
      <c r="HY22" s="16">
        <v>0</v>
      </c>
      <c r="HZ22" s="16">
        <v>0</v>
      </c>
      <c r="IA22" s="16">
        <v>0</v>
      </c>
      <c r="IB22" s="16">
        <v>1000</v>
      </c>
      <c r="IC22" s="16">
        <v>1000</v>
      </c>
      <c r="ID22" s="16">
        <v>0</v>
      </c>
      <c r="IE22" s="16">
        <v>0</v>
      </c>
      <c r="IF22" s="16">
        <v>0</v>
      </c>
      <c r="IG22" s="16">
        <v>0</v>
      </c>
      <c r="IH22" s="16">
        <v>0</v>
      </c>
      <c r="II22" s="16">
        <v>0</v>
      </c>
      <c r="IJ22" s="16">
        <v>0</v>
      </c>
      <c r="IK22" s="16">
        <v>0</v>
      </c>
      <c r="IL22" s="16">
        <v>0</v>
      </c>
      <c r="IM22" s="16">
        <v>0</v>
      </c>
      <c r="IN22" s="16">
        <v>0</v>
      </c>
    </row>
    <row r="23" spans="1:248" x14ac:dyDescent="0.25">
      <c r="B23"/>
      <c r="J23"/>
      <c r="K23"/>
    </row>
    <row r="24" spans="1:248" x14ac:dyDescent="0.25">
      <c r="B24"/>
      <c r="J24"/>
      <c r="K24"/>
    </row>
    <row r="25" spans="1:248" x14ac:dyDescent="0.25">
      <c r="B25"/>
      <c r="J25"/>
      <c r="K25"/>
    </row>
    <row r="26" spans="1:248" x14ac:dyDescent="0.25">
      <c r="B26"/>
      <c r="J26"/>
      <c r="K26"/>
    </row>
    <row r="27" spans="1:248" x14ac:dyDescent="0.25">
      <c r="B27"/>
      <c r="J27"/>
      <c r="K27"/>
    </row>
    <row r="28" spans="1:248" x14ac:dyDescent="0.25">
      <c r="B28"/>
      <c r="J28"/>
      <c r="K28"/>
    </row>
    <row r="29" spans="1:248" x14ac:dyDescent="0.25">
      <c r="B29"/>
      <c r="J29"/>
      <c r="K29"/>
    </row>
    <row r="30" spans="1:248" x14ac:dyDescent="0.25">
      <c r="B30"/>
      <c r="J30"/>
      <c r="K30"/>
    </row>
    <row r="31" spans="1:248" x14ac:dyDescent="0.25">
      <c r="B31"/>
      <c r="J31"/>
      <c r="K31"/>
    </row>
    <row r="32" spans="1:248" x14ac:dyDescent="0.25">
      <c r="B32"/>
      <c r="J32"/>
      <c r="K32"/>
    </row>
    <row r="33" spans="2:11" x14ac:dyDescent="0.25">
      <c r="B33"/>
      <c r="J33"/>
      <c r="K33"/>
    </row>
    <row r="34" spans="2:11" x14ac:dyDescent="0.25">
      <c r="B34"/>
      <c r="J34"/>
      <c r="K34"/>
    </row>
    <row r="35" spans="2:11" x14ac:dyDescent="0.25">
      <c r="B35"/>
      <c r="J35"/>
      <c r="K35"/>
    </row>
    <row r="36" spans="2:11" x14ac:dyDescent="0.25">
      <c r="B36"/>
      <c r="J36"/>
      <c r="K36"/>
    </row>
    <row r="37" spans="2:11" x14ac:dyDescent="0.25">
      <c r="B37"/>
      <c r="J37"/>
      <c r="K37"/>
    </row>
    <row r="38" spans="2:11" x14ac:dyDescent="0.25">
      <c r="B38"/>
      <c r="J38"/>
      <c r="K38"/>
    </row>
    <row r="39" spans="2:11" x14ac:dyDescent="0.25">
      <c r="B39"/>
      <c r="J39"/>
      <c r="K39"/>
    </row>
    <row r="40" spans="2:11" x14ac:dyDescent="0.25">
      <c r="B40"/>
      <c r="J40"/>
      <c r="K40"/>
    </row>
    <row r="41" spans="2:11" x14ac:dyDescent="0.25">
      <c r="B41"/>
      <c r="J41"/>
      <c r="K41"/>
    </row>
    <row r="42" spans="2:11" x14ac:dyDescent="0.25">
      <c r="B42"/>
      <c r="J42"/>
      <c r="K42"/>
    </row>
    <row r="43" spans="2:11" x14ac:dyDescent="0.25">
      <c r="B43"/>
      <c r="J43"/>
      <c r="K43"/>
    </row>
    <row r="44" spans="2:11" x14ac:dyDescent="0.25">
      <c r="B44"/>
      <c r="J44"/>
      <c r="K44"/>
    </row>
    <row r="45" spans="2:11" x14ac:dyDescent="0.25">
      <c r="B45"/>
      <c r="J45"/>
      <c r="K45"/>
    </row>
    <row r="46" spans="2:11" x14ac:dyDescent="0.25">
      <c r="B46"/>
      <c r="J46"/>
      <c r="K46"/>
    </row>
    <row r="47" spans="2:11" x14ac:dyDescent="0.25">
      <c r="B47"/>
      <c r="J47"/>
      <c r="K47"/>
    </row>
    <row r="48" spans="2:11" x14ac:dyDescent="0.25">
      <c r="B48"/>
      <c r="J48"/>
      <c r="K48"/>
    </row>
    <row r="49" spans="2:11" x14ac:dyDescent="0.25">
      <c r="B49"/>
      <c r="J49"/>
      <c r="K49"/>
    </row>
    <row r="50" spans="2:11" x14ac:dyDescent="0.25">
      <c r="B50"/>
      <c r="J50"/>
      <c r="K50"/>
    </row>
    <row r="51" spans="2:11" x14ac:dyDescent="0.25">
      <c r="B51"/>
      <c r="J51"/>
      <c r="K51"/>
    </row>
    <row r="52" spans="2:11" x14ac:dyDescent="0.25">
      <c r="B52"/>
      <c r="J52"/>
      <c r="K52"/>
    </row>
    <row r="53" spans="2:11" x14ac:dyDescent="0.25">
      <c r="B53"/>
      <c r="J53"/>
      <c r="K53"/>
    </row>
    <row r="54" spans="2:11" x14ac:dyDescent="0.25">
      <c r="B54"/>
      <c r="J54"/>
      <c r="K54"/>
    </row>
    <row r="55" spans="2:11" x14ac:dyDescent="0.25">
      <c r="B55"/>
      <c r="J55"/>
      <c r="K55"/>
    </row>
    <row r="56" spans="2:11" x14ac:dyDescent="0.25">
      <c r="B56"/>
      <c r="J56"/>
      <c r="K56"/>
    </row>
    <row r="57" spans="2:11" x14ac:dyDescent="0.25">
      <c r="B57"/>
      <c r="J57"/>
      <c r="K5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</sheetPr>
  <dimension ref="A1:IN46"/>
  <sheetViews>
    <sheetView zoomScale="85" zoomScaleNormal="85"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activeCell="K38" sqref="K38"/>
    </sheetView>
  </sheetViews>
  <sheetFormatPr defaultRowHeight="15" x14ac:dyDescent="0.25"/>
  <cols>
    <col min="1" max="1" width="2.28515625" style="2" customWidth="1"/>
    <col min="2" max="2" width="10.28515625" style="2" bestFit="1" customWidth="1"/>
    <col min="3" max="3" width="12.42578125" bestFit="1" customWidth="1"/>
    <col min="4" max="4" width="7.7109375" bestFit="1" customWidth="1"/>
    <col min="5" max="5" width="20.28515625" bestFit="1" customWidth="1"/>
    <col min="6" max="6" width="8.7109375" customWidth="1"/>
    <col min="7" max="7" width="8.140625" customWidth="1"/>
    <col min="8" max="8" width="7.85546875" customWidth="1"/>
    <col min="9" max="9" width="9.42578125" customWidth="1"/>
    <col min="10" max="10" width="19.140625" style="7" bestFit="1" customWidth="1"/>
    <col min="11" max="11" width="21.5703125" style="8" customWidth="1"/>
    <col min="12" max="248" width="21.5703125" customWidth="1"/>
  </cols>
  <sheetData>
    <row r="1" spans="1:248" x14ac:dyDescent="0.25">
      <c r="C1" s="2"/>
      <c r="D1" s="2"/>
      <c r="E1" s="5"/>
      <c r="F1" s="5"/>
      <c r="G1" s="5"/>
      <c r="H1" s="5"/>
      <c r="I1" s="5"/>
      <c r="J1" s="3" t="s">
        <v>36</v>
      </c>
      <c r="K1" s="16" t="s">
        <v>973</v>
      </c>
      <c r="L1" s="16" t="s">
        <v>975</v>
      </c>
      <c r="M1" s="16" t="s">
        <v>977</v>
      </c>
      <c r="N1" s="16" t="s">
        <v>979</v>
      </c>
      <c r="O1" s="16" t="s">
        <v>981</v>
      </c>
      <c r="P1" s="16" t="s">
        <v>983</v>
      </c>
      <c r="Q1" s="16" t="s">
        <v>985</v>
      </c>
      <c r="R1" s="16" t="s">
        <v>987</v>
      </c>
      <c r="S1" s="16" t="s">
        <v>989</v>
      </c>
      <c r="T1" s="16" t="s">
        <v>991</v>
      </c>
      <c r="U1" s="16" t="s">
        <v>993</v>
      </c>
      <c r="V1" s="16" t="s">
        <v>995</v>
      </c>
      <c r="W1" s="16" t="s">
        <v>997</v>
      </c>
      <c r="X1" s="16" t="s">
        <v>999</v>
      </c>
      <c r="Y1" s="16" t="s">
        <v>1001</v>
      </c>
      <c r="Z1" s="16" t="s">
        <v>1003</v>
      </c>
      <c r="AA1" s="16" t="s">
        <v>1005</v>
      </c>
      <c r="AB1" s="16" t="s">
        <v>1007</v>
      </c>
      <c r="AC1" s="16" t="s">
        <v>1009</v>
      </c>
      <c r="AD1" s="16" t="s">
        <v>1011</v>
      </c>
      <c r="AE1" s="16" t="s">
        <v>1013</v>
      </c>
      <c r="AF1" s="16" t="s">
        <v>1015</v>
      </c>
      <c r="AG1" s="16" t="s">
        <v>1017</v>
      </c>
      <c r="AH1" s="16" t="s">
        <v>1019</v>
      </c>
      <c r="AI1" s="16" t="s">
        <v>1021</v>
      </c>
      <c r="AJ1" s="16" t="s">
        <v>1023</v>
      </c>
      <c r="AK1" s="16" t="s">
        <v>1025</v>
      </c>
      <c r="AL1" s="16" t="s">
        <v>1027</v>
      </c>
      <c r="AM1" s="16" t="s">
        <v>1029</v>
      </c>
      <c r="AN1" s="16" t="s">
        <v>1031</v>
      </c>
      <c r="AO1" s="16" t="s">
        <v>1033</v>
      </c>
      <c r="AP1" s="16" t="s">
        <v>1035</v>
      </c>
      <c r="AQ1" s="16" t="s">
        <v>1037</v>
      </c>
      <c r="AR1" s="16" t="s">
        <v>1039</v>
      </c>
      <c r="AS1" s="16" t="s">
        <v>1041</v>
      </c>
      <c r="AT1" s="16" t="s">
        <v>1043</v>
      </c>
      <c r="AU1" s="16" t="s">
        <v>1045</v>
      </c>
      <c r="AV1" s="16" t="s">
        <v>1047</v>
      </c>
      <c r="AW1" s="16" t="s">
        <v>1049</v>
      </c>
      <c r="AX1" s="16" t="s">
        <v>1051</v>
      </c>
      <c r="AY1" s="16" t="s">
        <v>1053</v>
      </c>
      <c r="AZ1" s="16" t="s">
        <v>1055</v>
      </c>
      <c r="BA1" s="16" t="s">
        <v>1057</v>
      </c>
      <c r="BB1" s="16" t="s">
        <v>1059</v>
      </c>
      <c r="BC1" s="16" t="s">
        <v>1061</v>
      </c>
      <c r="BD1" s="16" t="s">
        <v>1063</v>
      </c>
      <c r="BE1" s="16" t="s">
        <v>1065</v>
      </c>
      <c r="BF1" s="16" t="s">
        <v>1067</v>
      </c>
      <c r="BG1" s="16" t="s">
        <v>1069</v>
      </c>
      <c r="BH1" s="16" t="s">
        <v>1071</v>
      </c>
      <c r="BI1" s="16" t="s">
        <v>1073</v>
      </c>
      <c r="BJ1" s="16" t="s">
        <v>1075</v>
      </c>
      <c r="BK1" s="16" t="s">
        <v>1077</v>
      </c>
      <c r="BL1" s="16" t="s">
        <v>1079</v>
      </c>
      <c r="BM1" s="16" t="s">
        <v>1081</v>
      </c>
      <c r="BN1" s="16" t="s">
        <v>1083</v>
      </c>
      <c r="BO1" s="16" t="s">
        <v>1085</v>
      </c>
      <c r="BP1" s="16" t="s">
        <v>1087</v>
      </c>
      <c r="BQ1" s="16" t="s">
        <v>1089</v>
      </c>
      <c r="BR1" s="16" t="s">
        <v>1091</v>
      </c>
      <c r="BS1" s="16" t="s">
        <v>1093</v>
      </c>
      <c r="BT1" s="16" t="s">
        <v>1095</v>
      </c>
      <c r="BU1" s="16" t="s">
        <v>1097</v>
      </c>
      <c r="BV1" s="16" t="s">
        <v>1099</v>
      </c>
      <c r="BW1" s="16" t="s">
        <v>1101</v>
      </c>
      <c r="BX1" s="16" t="s">
        <v>1103</v>
      </c>
      <c r="BY1" s="16" t="s">
        <v>1105</v>
      </c>
      <c r="BZ1" s="16" t="s">
        <v>1107</v>
      </c>
      <c r="CA1" s="16" t="s">
        <v>1109</v>
      </c>
      <c r="CB1" s="16" t="s">
        <v>1111</v>
      </c>
      <c r="CC1" s="16" t="s">
        <v>1113</v>
      </c>
      <c r="CD1" s="16" t="s">
        <v>1115</v>
      </c>
      <c r="CE1" s="16" t="s">
        <v>1117</v>
      </c>
      <c r="CF1" s="16" t="s">
        <v>1119</v>
      </c>
      <c r="CG1" s="16" t="s">
        <v>1121</v>
      </c>
      <c r="CH1" s="16" t="s">
        <v>1123</v>
      </c>
      <c r="CI1" s="16" t="s">
        <v>1125</v>
      </c>
      <c r="CJ1" s="16" t="s">
        <v>1127</v>
      </c>
      <c r="CK1" s="16" t="s">
        <v>1129</v>
      </c>
      <c r="CL1" s="16" t="s">
        <v>1131</v>
      </c>
      <c r="CM1" s="16" t="s">
        <v>1133</v>
      </c>
      <c r="CN1" s="16" t="s">
        <v>1135</v>
      </c>
      <c r="CO1" s="16" t="s">
        <v>1137</v>
      </c>
      <c r="CP1" s="16" t="s">
        <v>1139</v>
      </c>
      <c r="CQ1" s="16" t="s">
        <v>1141</v>
      </c>
      <c r="CR1" s="16" t="s">
        <v>1143</v>
      </c>
      <c r="CS1" s="16" t="s">
        <v>1145</v>
      </c>
      <c r="CT1" s="16" t="s">
        <v>1147</v>
      </c>
      <c r="CU1" s="16" t="s">
        <v>1149</v>
      </c>
      <c r="CV1" s="16" t="s">
        <v>1151</v>
      </c>
      <c r="CW1" s="16" t="s">
        <v>1153</v>
      </c>
      <c r="CX1" s="16" t="s">
        <v>1155</v>
      </c>
      <c r="CY1" s="16" t="s">
        <v>1157</v>
      </c>
      <c r="CZ1" s="16" t="s">
        <v>1159</v>
      </c>
      <c r="DA1" s="16" t="s">
        <v>1161</v>
      </c>
      <c r="DB1" s="16" t="s">
        <v>1163</v>
      </c>
      <c r="DC1" s="16" t="s">
        <v>1165</v>
      </c>
      <c r="DD1" s="16" t="s">
        <v>1167</v>
      </c>
      <c r="DE1" s="16" t="s">
        <v>1169</v>
      </c>
      <c r="DF1" s="16" t="s">
        <v>1171</v>
      </c>
      <c r="DG1" s="16" t="s">
        <v>1173</v>
      </c>
      <c r="DH1" s="16" t="s">
        <v>1175</v>
      </c>
      <c r="DI1" s="16" t="s">
        <v>1177</v>
      </c>
      <c r="DJ1" s="16" t="s">
        <v>1179</v>
      </c>
      <c r="DK1" s="16" t="s">
        <v>1181</v>
      </c>
      <c r="DL1" s="16" t="s">
        <v>1183</v>
      </c>
      <c r="DM1" s="16" t="s">
        <v>1185</v>
      </c>
      <c r="DN1" s="16" t="s">
        <v>1187</v>
      </c>
      <c r="DO1" s="16" t="s">
        <v>1189</v>
      </c>
      <c r="DP1" s="16" t="s">
        <v>1191</v>
      </c>
      <c r="DQ1" s="16" t="s">
        <v>1193</v>
      </c>
      <c r="DR1" s="16" t="s">
        <v>1195</v>
      </c>
      <c r="DS1" s="16" t="s">
        <v>1197</v>
      </c>
      <c r="DT1" s="16" t="s">
        <v>1199</v>
      </c>
      <c r="DU1" s="16" t="s">
        <v>1201</v>
      </c>
      <c r="DV1" s="16" t="s">
        <v>1203</v>
      </c>
      <c r="DW1" s="16" t="s">
        <v>1205</v>
      </c>
      <c r="DX1" s="16" t="s">
        <v>1207</v>
      </c>
      <c r="DY1" s="16" t="s">
        <v>1209</v>
      </c>
      <c r="DZ1" s="16" t="s">
        <v>1211</v>
      </c>
      <c r="EA1" s="16" t="s">
        <v>1213</v>
      </c>
      <c r="EB1" s="16" t="s">
        <v>1215</v>
      </c>
      <c r="EC1" s="16" t="s">
        <v>1217</v>
      </c>
      <c r="ED1" s="16" t="s">
        <v>1219</v>
      </c>
      <c r="EE1" s="16" t="s">
        <v>1221</v>
      </c>
      <c r="EF1" s="16" t="s">
        <v>1223</v>
      </c>
      <c r="EG1" s="16" t="s">
        <v>1225</v>
      </c>
      <c r="EH1" s="16" t="s">
        <v>1227</v>
      </c>
      <c r="EI1" s="16" t="s">
        <v>1229</v>
      </c>
      <c r="EJ1" s="16" t="s">
        <v>1231</v>
      </c>
      <c r="EK1" s="16" t="s">
        <v>1233</v>
      </c>
      <c r="EL1" s="16" t="s">
        <v>1235</v>
      </c>
      <c r="EM1" s="16" t="s">
        <v>1237</v>
      </c>
      <c r="EN1" s="16" t="s">
        <v>1239</v>
      </c>
      <c r="EO1" s="16" t="s">
        <v>1241</v>
      </c>
      <c r="EP1" s="16" t="s">
        <v>1243</v>
      </c>
      <c r="EQ1" s="16" t="s">
        <v>1245</v>
      </c>
      <c r="ER1" s="16" t="s">
        <v>1247</v>
      </c>
      <c r="ES1" s="16" t="s">
        <v>1249</v>
      </c>
      <c r="ET1" s="16" t="s">
        <v>1251</v>
      </c>
      <c r="EU1" s="16" t="s">
        <v>1253</v>
      </c>
      <c r="EV1" s="16" t="s">
        <v>1255</v>
      </c>
      <c r="EW1" s="16" t="s">
        <v>1257</v>
      </c>
      <c r="EX1" s="16" t="s">
        <v>1259</v>
      </c>
      <c r="EY1" s="16" t="s">
        <v>1261</v>
      </c>
      <c r="EZ1" s="16" t="s">
        <v>1263</v>
      </c>
      <c r="FA1" s="16" t="s">
        <v>1265</v>
      </c>
      <c r="FB1" s="16" t="s">
        <v>1267</v>
      </c>
      <c r="FC1" s="16" t="s">
        <v>1269</v>
      </c>
      <c r="FD1" s="16" t="s">
        <v>1271</v>
      </c>
      <c r="FE1" s="16" t="s">
        <v>1273</v>
      </c>
      <c r="FF1" s="16" t="s">
        <v>1275</v>
      </c>
      <c r="FG1" s="16" t="s">
        <v>1277</v>
      </c>
      <c r="FH1" s="16" t="s">
        <v>1279</v>
      </c>
      <c r="FI1" s="16" t="s">
        <v>1281</v>
      </c>
      <c r="FJ1" s="16" t="s">
        <v>1283</v>
      </c>
      <c r="FK1" s="16" t="s">
        <v>1285</v>
      </c>
      <c r="FL1" s="16" t="s">
        <v>1287</v>
      </c>
      <c r="FM1" s="16" t="s">
        <v>1289</v>
      </c>
      <c r="FN1" s="16" t="s">
        <v>1291</v>
      </c>
      <c r="FO1" s="16" t="s">
        <v>1293</v>
      </c>
      <c r="FP1" s="16" t="s">
        <v>1295</v>
      </c>
      <c r="FQ1" s="16" t="s">
        <v>1297</v>
      </c>
      <c r="FR1" s="16" t="s">
        <v>1299</v>
      </c>
      <c r="FS1" s="16" t="s">
        <v>1301</v>
      </c>
      <c r="FT1" s="16" t="s">
        <v>1303</v>
      </c>
      <c r="FU1" s="16" t="s">
        <v>1305</v>
      </c>
      <c r="FV1" s="16" t="s">
        <v>1307</v>
      </c>
      <c r="FW1" s="16" t="s">
        <v>1309</v>
      </c>
      <c r="FX1" s="16" t="s">
        <v>1311</v>
      </c>
      <c r="FY1" s="16" t="s">
        <v>1313</v>
      </c>
      <c r="FZ1" s="16" t="s">
        <v>1315</v>
      </c>
      <c r="GA1" s="16" t="s">
        <v>1317</v>
      </c>
      <c r="GB1" s="16" t="s">
        <v>1319</v>
      </c>
      <c r="GC1" s="16" t="s">
        <v>1321</v>
      </c>
      <c r="GD1" s="16" t="s">
        <v>1323</v>
      </c>
      <c r="GE1" s="16" t="s">
        <v>1325</v>
      </c>
      <c r="GF1" s="16" t="s">
        <v>1327</v>
      </c>
      <c r="GG1" s="16" t="s">
        <v>1329</v>
      </c>
      <c r="GH1" s="16" t="s">
        <v>1331</v>
      </c>
      <c r="GI1" s="16" t="s">
        <v>1333</v>
      </c>
      <c r="GJ1" s="16" t="s">
        <v>1335</v>
      </c>
      <c r="GK1" s="16" t="s">
        <v>1337</v>
      </c>
      <c r="GL1" s="16" t="s">
        <v>1339</v>
      </c>
      <c r="GM1" s="16" t="s">
        <v>1341</v>
      </c>
      <c r="GN1" s="16" t="s">
        <v>1343</v>
      </c>
      <c r="GO1" s="16" t="s">
        <v>1345</v>
      </c>
      <c r="GP1" s="16" t="s">
        <v>1347</v>
      </c>
      <c r="GQ1" s="16" t="s">
        <v>1349</v>
      </c>
      <c r="GR1" s="16" t="s">
        <v>1351</v>
      </c>
      <c r="GS1" s="16" t="s">
        <v>1353</v>
      </c>
      <c r="GT1" s="16" t="s">
        <v>1355</v>
      </c>
      <c r="GU1" s="16" t="s">
        <v>1357</v>
      </c>
      <c r="GV1" s="16" t="s">
        <v>1359</v>
      </c>
      <c r="GW1" s="16" t="s">
        <v>1361</v>
      </c>
      <c r="GX1" s="16" t="s">
        <v>1363</v>
      </c>
      <c r="GY1" s="16" t="s">
        <v>1365</v>
      </c>
      <c r="GZ1" s="16" t="s">
        <v>1367</v>
      </c>
      <c r="HA1" s="16" t="s">
        <v>1369</v>
      </c>
      <c r="HB1" s="16" t="s">
        <v>1371</v>
      </c>
      <c r="HC1" s="16" t="s">
        <v>1373</v>
      </c>
      <c r="HD1" s="16" t="s">
        <v>1375</v>
      </c>
      <c r="HE1" s="16" t="s">
        <v>1377</v>
      </c>
      <c r="HF1" s="16" t="s">
        <v>1379</v>
      </c>
      <c r="HG1" s="16" t="s">
        <v>1381</v>
      </c>
      <c r="HH1" s="16" t="s">
        <v>1383</v>
      </c>
      <c r="HI1" s="16" t="s">
        <v>1385</v>
      </c>
      <c r="HJ1" s="16" t="s">
        <v>1387</v>
      </c>
      <c r="HK1" s="16" t="s">
        <v>1389</v>
      </c>
      <c r="HL1" s="16" t="s">
        <v>1391</v>
      </c>
      <c r="HM1" s="16" t="s">
        <v>1393</v>
      </c>
      <c r="HN1" s="16" t="s">
        <v>1395</v>
      </c>
      <c r="HO1" s="16" t="s">
        <v>1397</v>
      </c>
      <c r="HP1" s="16" t="s">
        <v>1399</v>
      </c>
      <c r="HQ1" s="16" t="s">
        <v>1401</v>
      </c>
      <c r="HR1" s="16" t="s">
        <v>1403</v>
      </c>
      <c r="HS1" s="16" t="s">
        <v>1405</v>
      </c>
      <c r="HT1" s="16" t="s">
        <v>1407</v>
      </c>
      <c r="HU1" s="16" t="s">
        <v>1409</v>
      </c>
      <c r="HV1" s="16" t="s">
        <v>1411</v>
      </c>
      <c r="HW1" s="16" t="s">
        <v>1413</v>
      </c>
      <c r="HX1" s="16" t="s">
        <v>1415</v>
      </c>
      <c r="HY1" s="16" t="s">
        <v>1417</v>
      </c>
      <c r="HZ1" s="16" t="s">
        <v>1419</v>
      </c>
      <c r="IA1" s="16" t="s">
        <v>1421</v>
      </c>
      <c r="IB1" s="16" t="s">
        <v>1423</v>
      </c>
      <c r="IC1" s="16" t="s">
        <v>1425</v>
      </c>
      <c r="ID1" s="16" t="s">
        <v>1427</v>
      </c>
      <c r="IE1" s="16" t="s">
        <v>1429</v>
      </c>
      <c r="IF1" s="16" t="s">
        <v>1431</v>
      </c>
      <c r="IG1" s="16" t="s">
        <v>1433</v>
      </c>
      <c r="IH1" s="16" t="s">
        <v>1435</v>
      </c>
      <c r="II1" s="16" t="s">
        <v>1437</v>
      </c>
      <c r="IJ1" s="16" t="s">
        <v>1439</v>
      </c>
      <c r="IK1" s="16" t="s">
        <v>1441</v>
      </c>
      <c r="IL1" s="16" t="s">
        <v>1443</v>
      </c>
      <c r="IM1" s="16" t="s">
        <v>1445</v>
      </c>
      <c r="IN1" s="16" t="s">
        <v>1447</v>
      </c>
    </row>
    <row r="2" spans="1:248" x14ac:dyDescent="0.25">
      <c r="C2" s="5"/>
      <c r="D2" s="5"/>
      <c r="E2" s="5"/>
      <c r="F2" s="5"/>
      <c r="G2" s="5"/>
      <c r="H2" s="5"/>
      <c r="I2" s="5"/>
      <c r="J2" s="3" t="s">
        <v>65</v>
      </c>
      <c r="K2" s="16" t="s">
        <v>974</v>
      </c>
      <c r="L2" s="16" t="s">
        <v>976</v>
      </c>
      <c r="M2" s="16" t="s">
        <v>978</v>
      </c>
      <c r="N2" s="16" t="s">
        <v>980</v>
      </c>
      <c r="O2" s="16" t="s">
        <v>982</v>
      </c>
      <c r="P2" s="16" t="s">
        <v>984</v>
      </c>
      <c r="Q2" s="16" t="s">
        <v>986</v>
      </c>
      <c r="R2" s="16" t="s">
        <v>988</v>
      </c>
      <c r="S2" s="16" t="s">
        <v>990</v>
      </c>
      <c r="T2" s="16" t="s">
        <v>992</v>
      </c>
      <c r="U2" s="16" t="s">
        <v>994</v>
      </c>
      <c r="V2" s="16" t="s">
        <v>996</v>
      </c>
      <c r="W2" s="16" t="s">
        <v>998</v>
      </c>
      <c r="X2" s="16" t="s">
        <v>1000</v>
      </c>
      <c r="Y2" s="16" t="s">
        <v>1002</v>
      </c>
      <c r="Z2" s="16" t="s">
        <v>1004</v>
      </c>
      <c r="AA2" s="16" t="s">
        <v>1006</v>
      </c>
      <c r="AB2" s="16" t="s">
        <v>1008</v>
      </c>
      <c r="AC2" s="16" t="s">
        <v>1010</v>
      </c>
      <c r="AD2" s="16" t="s">
        <v>1012</v>
      </c>
      <c r="AE2" s="16" t="s">
        <v>1014</v>
      </c>
      <c r="AF2" s="16" t="s">
        <v>1016</v>
      </c>
      <c r="AG2" s="16" t="s">
        <v>1018</v>
      </c>
      <c r="AH2" s="16" t="s">
        <v>1020</v>
      </c>
      <c r="AI2" s="16" t="s">
        <v>1022</v>
      </c>
      <c r="AJ2" s="16" t="s">
        <v>1024</v>
      </c>
      <c r="AK2" s="16" t="s">
        <v>1026</v>
      </c>
      <c r="AL2" s="16" t="s">
        <v>1028</v>
      </c>
      <c r="AM2" s="16" t="s">
        <v>1030</v>
      </c>
      <c r="AN2" s="16" t="s">
        <v>1032</v>
      </c>
      <c r="AO2" s="16" t="s">
        <v>1034</v>
      </c>
      <c r="AP2" s="16" t="s">
        <v>1036</v>
      </c>
      <c r="AQ2" s="16" t="s">
        <v>1038</v>
      </c>
      <c r="AR2" s="16" t="s">
        <v>1040</v>
      </c>
      <c r="AS2" s="16" t="s">
        <v>1042</v>
      </c>
      <c r="AT2" s="16" t="s">
        <v>1044</v>
      </c>
      <c r="AU2" s="16" t="s">
        <v>1046</v>
      </c>
      <c r="AV2" s="16" t="s">
        <v>1048</v>
      </c>
      <c r="AW2" s="16" t="s">
        <v>1050</v>
      </c>
      <c r="AX2" s="16" t="s">
        <v>1052</v>
      </c>
      <c r="AY2" s="16" t="s">
        <v>1054</v>
      </c>
      <c r="AZ2" s="16" t="s">
        <v>1056</v>
      </c>
      <c r="BA2" s="16" t="s">
        <v>1058</v>
      </c>
      <c r="BB2" s="16" t="s">
        <v>1060</v>
      </c>
      <c r="BC2" s="16" t="s">
        <v>1062</v>
      </c>
      <c r="BD2" s="16" t="s">
        <v>1064</v>
      </c>
      <c r="BE2" s="16" t="s">
        <v>1066</v>
      </c>
      <c r="BF2" s="16" t="s">
        <v>1068</v>
      </c>
      <c r="BG2" s="16" t="s">
        <v>1070</v>
      </c>
      <c r="BH2" s="16" t="s">
        <v>1072</v>
      </c>
      <c r="BI2" s="16" t="s">
        <v>1074</v>
      </c>
      <c r="BJ2" s="16" t="s">
        <v>1076</v>
      </c>
      <c r="BK2" s="16" t="s">
        <v>1078</v>
      </c>
      <c r="BL2" s="16" t="s">
        <v>1080</v>
      </c>
      <c r="BM2" s="16" t="s">
        <v>1082</v>
      </c>
      <c r="BN2" s="16" t="s">
        <v>1084</v>
      </c>
      <c r="BO2" s="16" t="s">
        <v>1086</v>
      </c>
      <c r="BP2" s="16" t="s">
        <v>1088</v>
      </c>
      <c r="BQ2" s="16" t="s">
        <v>1090</v>
      </c>
      <c r="BR2" s="16" t="s">
        <v>1092</v>
      </c>
      <c r="BS2" s="16" t="s">
        <v>1094</v>
      </c>
      <c r="BT2" s="16" t="s">
        <v>1096</v>
      </c>
      <c r="BU2" s="16" t="s">
        <v>1098</v>
      </c>
      <c r="BV2" s="16" t="s">
        <v>1100</v>
      </c>
      <c r="BW2" s="16" t="s">
        <v>1102</v>
      </c>
      <c r="BX2" s="16" t="s">
        <v>1104</v>
      </c>
      <c r="BY2" s="16" t="s">
        <v>1106</v>
      </c>
      <c r="BZ2" s="16" t="s">
        <v>1108</v>
      </c>
      <c r="CA2" s="16" t="s">
        <v>1110</v>
      </c>
      <c r="CB2" s="16" t="s">
        <v>1112</v>
      </c>
      <c r="CC2" s="16" t="s">
        <v>1114</v>
      </c>
      <c r="CD2" s="16" t="s">
        <v>1116</v>
      </c>
      <c r="CE2" s="16" t="s">
        <v>1118</v>
      </c>
      <c r="CF2" s="16" t="s">
        <v>1120</v>
      </c>
      <c r="CG2" s="16" t="s">
        <v>1122</v>
      </c>
      <c r="CH2" s="16" t="s">
        <v>1124</v>
      </c>
      <c r="CI2" s="16" t="s">
        <v>1126</v>
      </c>
      <c r="CJ2" s="16" t="s">
        <v>1128</v>
      </c>
      <c r="CK2" s="16" t="s">
        <v>1130</v>
      </c>
      <c r="CL2" s="16" t="s">
        <v>1132</v>
      </c>
      <c r="CM2" s="16" t="s">
        <v>1134</v>
      </c>
      <c r="CN2" s="16" t="s">
        <v>1136</v>
      </c>
      <c r="CO2" s="16" t="s">
        <v>1138</v>
      </c>
      <c r="CP2" s="16" t="s">
        <v>1140</v>
      </c>
      <c r="CQ2" s="16" t="s">
        <v>1142</v>
      </c>
      <c r="CR2" s="16" t="s">
        <v>1144</v>
      </c>
      <c r="CS2" s="16" t="s">
        <v>1146</v>
      </c>
      <c r="CT2" s="16" t="s">
        <v>1148</v>
      </c>
      <c r="CU2" s="16" t="s">
        <v>1150</v>
      </c>
      <c r="CV2" s="16" t="s">
        <v>1152</v>
      </c>
      <c r="CW2" s="16" t="s">
        <v>1154</v>
      </c>
      <c r="CX2" s="16" t="s">
        <v>1156</v>
      </c>
      <c r="CY2" s="16" t="s">
        <v>1158</v>
      </c>
      <c r="CZ2" s="16" t="s">
        <v>1160</v>
      </c>
      <c r="DA2" s="16" t="s">
        <v>1162</v>
      </c>
      <c r="DB2" s="16" t="s">
        <v>1164</v>
      </c>
      <c r="DC2" s="16" t="s">
        <v>1166</v>
      </c>
      <c r="DD2" s="16" t="s">
        <v>1168</v>
      </c>
      <c r="DE2" s="16" t="s">
        <v>1170</v>
      </c>
      <c r="DF2" s="16" t="s">
        <v>1172</v>
      </c>
      <c r="DG2" s="16" t="s">
        <v>1174</v>
      </c>
      <c r="DH2" s="16" t="s">
        <v>1176</v>
      </c>
      <c r="DI2" s="16" t="s">
        <v>1178</v>
      </c>
      <c r="DJ2" s="16" t="s">
        <v>1180</v>
      </c>
      <c r="DK2" s="16" t="s">
        <v>1182</v>
      </c>
      <c r="DL2" s="16" t="s">
        <v>1184</v>
      </c>
      <c r="DM2" s="16" t="s">
        <v>1186</v>
      </c>
      <c r="DN2" s="16" t="s">
        <v>1188</v>
      </c>
      <c r="DO2" s="16" t="s">
        <v>1190</v>
      </c>
      <c r="DP2" s="16" t="s">
        <v>1192</v>
      </c>
      <c r="DQ2" s="16" t="s">
        <v>1194</v>
      </c>
      <c r="DR2" s="16" t="s">
        <v>1196</v>
      </c>
      <c r="DS2" s="16" t="s">
        <v>1198</v>
      </c>
      <c r="DT2" s="16" t="s">
        <v>1200</v>
      </c>
      <c r="DU2" s="16" t="s">
        <v>1202</v>
      </c>
      <c r="DV2" s="16" t="s">
        <v>1204</v>
      </c>
      <c r="DW2" s="16" t="s">
        <v>1206</v>
      </c>
      <c r="DX2" s="16" t="s">
        <v>1208</v>
      </c>
      <c r="DY2" s="16" t="s">
        <v>1210</v>
      </c>
      <c r="DZ2" s="16" t="s">
        <v>1212</v>
      </c>
      <c r="EA2" s="16" t="s">
        <v>1214</v>
      </c>
      <c r="EB2" s="16" t="s">
        <v>1216</v>
      </c>
      <c r="EC2" s="16" t="s">
        <v>1218</v>
      </c>
      <c r="ED2" s="16" t="s">
        <v>1220</v>
      </c>
      <c r="EE2" s="16" t="s">
        <v>1222</v>
      </c>
      <c r="EF2" s="16" t="s">
        <v>1224</v>
      </c>
      <c r="EG2" s="16" t="s">
        <v>1226</v>
      </c>
      <c r="EH2" s="16" t="s">
        <v>1228</v>
      </c>
      <c r="EI2" s="16" t="s">
        <v>1230</v>
      </c>
      <c r="EJ2" s="16" t="s">
        <v>1232</v>
      </c>
      <c r="EK2" s="16" t="s">
        <v>1234</v>
      </c>
      <c r="EL2" s="16" t="s">
        <v>1236</v>
      </c>
      <c r="EM2" s="16" t="s">
        <v>1238</v>
      </c>
      <c r="EN2" s="16" t="s">
        <v>1240</v>
      </c>
      <c r="EO2" s="16" t="s">
        <v>1242</v>
      </c>
      <c r="EP2" s="16" t="s">
        <v>1244</v>
      </c>
      <c r="EQ2" s="16" t="s">
        <v>1246</v>
      </c>
      <c r="ER2" s="16" t="s">
        <v>1248</v>
      </c>
      <c r="ES2" s="16" t="s">
        <v>1250</v>
      </c>
      <c r="ET2" s="16" t="s">
        <v>1252</v>
      </c>
      <c r="EU2" s="16" t="s">
        <v>1254</v>
      </c>
      <c r="EV2" s="16" t="s">
        <v>1256</v>
      </c>
      <c r="EW2" s="16" t="s">
        <v>1258</v>
      </c>
      <c r="EX2" s="16" t="s">
        <v>1260</v>
      </c>
      <c r="EY2" s="16" t="s">
        <v>1262</v>
      </c>
      <c r="EZ2" s="16" t="s">
        <v>1264</v>
      </c>
      <c r="FA2" s="16" t="s">
        <v>1266</v>
      </c>
      <c r="FB2" s="16" t="s">
        <v>1268</v>
      </c>
      <c r="FC2" s="16" t="s">
        <v>1270</v>
      </c>
      <c r="FD2" s="16" t="s">
        <v>1272</v>
      </c>
      <c r="FE2" s="16" t="s">
        <v>1274</v>
      </c>
      <c r="FF2" s="16" t="s">
        <v>1276</v>
      </c>
      <c r="FG2" s="16" t="s">
        <v>1278</v>
      </c>
      <c r="FH2" s="16" t="s">
        <v>1280</v>
      </c>
      <c r="FI2" s="16" t="s">
        <v>1282</v>
      </c>
      <c r="FJ2" s="16" t="s">
        <v>1284</v>
      </c>
      <c r="FK2" s="16" t="s">
        <v>1286</v>
      </c>
      <c r="FL2" s="16" t="s">
        <v>1288</v>
      </c>
      <c r="FM2" s="16" t="s">
        <v>1290</v>
      </c>
      <c r="FN2" s="16" t="s">
        <v>1292</v>
      </c>
      <c r="FO2" s="16" t="s">
        <v>1294</v>
      </c>
      <c r="FP2" s="16" t="s">
        <v>1296</v>
      </c>
      <c r="FQ2" s="16" t="s">
        <v>1298</v>
      </c>
      <c r="FR2" s="16" t="s">
        <v>1300</v>
      </c>
      <c r="FS2" s="16" t="s">
        <v>1302</v>
      </c>
      <c r="FT2" s="16" t="s">
        <v>1304</v>
      </c>
      <c r="FU2" s="16" t="s">
        <v>1306</v>
      </c>
      <c r="FV2" s="16" t="s">
        <v>1308</v>
      </c>
      <c r="FW2" s="16" t="s">
        <v>1310</v>
      </c>
      <c r="FX2" s="16" t="s">
        <v>1312</v>
      </c>
      <c r="FY2" s="16" t="s">
        <v>1314</v>
      </c>
      <c r="FZ2" s="16" t="s">
        <v>1316</v>
      </c>
      <c r="GA2" s="16" t="s">
        <v>1318</v>
      </c>
      <c r="GB2" s="16" t="s">
        <v>1320</v>
      </c>
      <c r="GC2" s="16" t="s">
        <v>1322</v>
      </c>
      <c r="GD2" s="16" t="s">
        <v>1324</v>
      </c>
      <c r="GE2" s="16" t="s">
        <v>1326</v>
      </c>
      <c r="GF2" s="16" t="s">
        <v>1328</v>
      </c>
      <c r="GG2" s="16" t="s">
        <v>1330</v>
      </c>
      <c r="GH2" s="16" t="s">
        <v>1332</v>
      </c>
      <c r="GI2" s="16" t="s">
        <v>1334</v>
      </c>
      <c r="GJ2" s="16" t="s">
        <v>1336</v>
      </c>
      <c r="GK2" s="16" t="s">
        <v>1338</v>
      </c>
      <c r="GL2" s="16" t="s">
        <v>1340</v>
      </c>
      <c r="GM2" s="16" t="s">
        <v>1342</v>
      </c>
      <c r="GN2" s="16" t="s">
        <v>1344</v>
      </c>
      <c r="GO2" s="16" t="s">
        <v>1346</v>
      </c>
      <c r="GP2" s="16" t="s">
        <v>1348</v>
      </c>
      <c r="GQ2" s="16" t="s">
        <v>1350</v>
      </c>
      <c r="GR2" s="16" t="s">
        <v>1352</v>
      </c>
      <c r="GS2" s="16" t="s">
        <v>1354</v>
      </c>
      <c r="GT2" s="16" t="s">
        <v>1356</v>
      </c>
      <c r="GU2" s="16" t="s">
        <v>1358</v>
      </c>
      <c r="GV2" s="16" t="s">
        <v>1360</v>
      </c>
      <c r="GW2" s="16" t="s">
        <v>1362</v>
      </c>
      <c r="GX2" s="16" t="s">
        <v>1364</v>
      </c>
      <c r="GY2" s="16" t="s">
        <v>1366</v>
      </c>
      <c r="GZ2" s="16" t="s">
        <v>1368</v>
      </c>
      <c r="HA2" s="16" t="s">
        <v>1370</v>
      </c>
      <c r="HB2" s="16" t="s">
        <v>1372</v>
      </c>
      <c r="HC2" s="16" t="s">
        <v>1374</v>
      </c>
      <c r="HD2" s="16" t="s">
        <v>1376</v>
      </c>
      <c r="HE2" s="16" t="s">
        <v>1378</v>
      </c>
      <c r="HF2" s="16" t="s">
        <v>1380</v>
      </c>
      <c r="HG2" s="16" t="s">
        <v>1382</v>
      </c>
      <c r="HH2" s="16" t="s">
        <v>1384</v>
      </c>
      <c r="HI2" s="16" t="s">
        <v>1386</v>
      </c>
      <c r="HJ2" s="16" t="s">
        <v>1388</v>
      </c>
      <c r="HK2" s="16" t="s">
        <v>1390</v>
      </c>
      <c r="HL2" s="16" t="s">
        <v>1392</v>
      </c>
      <c r="HM2" s="16" t="s">
        <v>1394</v>
      </c>
      <c r="HN2" s="16" t="s">
        <v>1396</v>
      </c>
      <c r="HO2" s="16" t="s">
        <v>1398</v>
      </c>
      <c r="HP2" s="16" t="s">
        <v>1400</v>
      </c>
      <c r="HQ2" s="16" t="s">
        <v>1402</v>
      </c>
      <c r="HR2" s="16" t="s">
        <v>1404</v>
      </c>
      <c r="HS2" s="16" t="s">
        <v>1406</v>
      </c>
      <c r="HT2" s="16" t="s">
        <v>1408</v>
      </c>
      <c r="HU2" s="16" t="s">
        <v>1410</v>
      </c>
      <c r="HV2" s="16" t="s">
        <v>1412</v>
      </c>
      <c r="HW2" s="16" t="s">
        <v>1414</v>
      </c>
      <c r="HX2" s="16" t="s">
        <v>1416</v>
      </c>
      <c r="HY2" s="16" t="s">
        <v>1418</v>
      </c>
      <c r="HZ2" s="16" t="s">
        <v>1420</v>
      </c>
      <c r="IA2" s="16" t="s">
        <v>1422</v>
      </c>
      <c r="IB2" s="16" t="s">
        <v>1424</v>
      </c>
      <c r="IC2" s="16" t="s">
        <v>1426</v>
      </c>
      <c r="ID2" s="16" t="s">
        <v>1428</v>
      </c>
      <c r="IE2" s="16" t="s">
        <v>1430</v>
      </c>
      <c r="IF2" s="16" t="s">
        <v>1432</v>
      </c>
      <c r="IG2" s="16" t="s">
        <v>1434</v>
      </c>
      <c r="IH2" s="16" t="s">
        <v>1436</v>
      </c>
      <c r="II2" s="16" t="s">
        <v>1438</v>
      </c>
      <c r="IJ2" s="16" t="s">
        <v>1440</v>
      </c>
      <c r="IK2" s="16" t="s">
        <v>1442</v>
      </c>
      <c r="IL2" s="16" t="s">
        <v>1444</v>
      </c>
      <c r="IM2" s="16" t="s">
        <v>1446</v>
      </c>
      <c r="IN2" s="16" t="s">
        <v>1448</v>
      </c>
    </row>
    <row r="3" spans="1:248" x14ac:dyDescent="0.25">
      <c r="C3" s="5"/>
      <c r="D3" s="5"/>
      <c r="E3" s="5"/>
      <c r="F3" s="5"/>
      <c r="G3" s="5"/>
      <c r="H3" s="5"/>
      <c r="I3" s="5"/>
      <c r="J3" s="3" t="s">
        <v>2</v>
      </c>
      <c r="K3" s="16" t="s">
        <v>35</v>
      </c>
      <c r="L3" s="16" t="s">
        <v>35</v>
      </c>
      <c r="M3" s="16" t="s">
        <v>35</v>
      </c>
      <c r="N3" s="16" t="s">
        <v>35</v>
      </c>
      <c r="O3" s="16" t="s">
        <v>35</v>
      </c>
      <c r="P3" s="16" t="s">
        <v>35</v>
      </c>
      <c r="Q3" s="16" t="s">
        <v>35</v>
      </c>
      <c r="R3" s="16" t="s">
        <v>35</v>
      </c>
      <c r="S3" s="16" t="s">
        <v>35</v>
      </c>
      <c r="T3" s="16" t="s">
        <v>35</v>
      </c>
      <c r="U3" s="16" t="s">
        <v>35</v>
      </c>
      <c r="V3" s="16" t="s">
        <v>35</v>
      </c>
      <c r="W3" s="16" t="s">
        <v>35</v>
      </c>
      <c r="X3" s="16" t="s">
        <v>35</v>
      </c>
      <c r="Y3" s="16" t="s">
        <v>35</v>
      </c>
      <c r="Z3" s="16" t="s">
        <v>35</v>
      </c>
      <c r="AA3" s="16" t="s">
        <v>35</v>
      </c>
      <c r="AB3" s="16" t="s">
        <v>35</v>
      </c>
      <c r="AC3" s="16" t="s">
        <v>35</v>
      </c>
      <c r="AD3" s="16" t="s">
        <v>35</v>
      </c>
      <c r="AE3" s="16" t="s">
        <v>35</v>
      </c>
      <c r="AF3" s="16" t="s">
        <v>35</v>
      </c>
      <c r="AG3" s="16" t="s">
        <v>35</v>
      </c>
      <c r="AH3" s="16" t="s">
        <v>35</v>
      </c>
      <c r="AI3" s="16" t="s">
        <v>35</v>
      </c>
      <c r="AJ3" s="16" t="s">
        <v>35</v>
      </c>
      <c r="AK3" s="16" t="s">
        <v>35</v>
      </c>
      <c r="AL3" s="16" t="s">
        <v>35</v>
      </c>
      <c r="AM3" s="16" t="s">
        <v>35</v>
      </c>
      <c r="AN3" s="16" t="s">
        <v>35</v>
      </c>
      <c r="AO3" s="16" t="s">
        <v>35</v>
      </c>
      <c r="AP3" s="16" t="s">
        <v>35</v>
      </c>
      <c r="AQ3" s="16" t="s">
        <v>35</v>
      </c>
      <c r="AR3" s="16" t="s">
        <v>35</v>
      </c>
      <c r="AS3" s="16" t="s">
        <v>35</v>
      </c>
      <c r="AT3" s="16" t="s">
        <v>35</v>
      </c>
      <c r="AU3" s="16" t="s">
        <v>35</v>
      </c>
      <c r="AV3" s="16" t="s">
        <v>35</v>
      </c>
      <c r="AW3" s="16" t="s">
        <v>35</v>
      </c>
      <c r="AX3" s="16" t="s">
        <v>35</v>
      </c>
      <c r="AY3" s="16" t="s">
        <v>35</v>
      </c>
      <c r="AZ3" s="16" t="s">
        <v>35</v>
      </c>
      <c r="BA3" s="16" t="s">
        <v>35</v>
      </c>
      <c r="BB3" s="16" t="s">
        <v>35</v>
      </c>
      <c r="BC3" s="16" t="s">
        <v>35</v>
      </c>
      <c r="BD3" s="16" t="s">
        <v>35</v>
      </c>
      <c r="BE3" s="16" t="s">
        <v>35</v>
      </c>
      <c r="BF3" s="16" t="s">
        <v>35</v>
      </c>
      <c r="BG3" s="16" t="s">
        <v>35</v>
      </c>
      <c r="BH3" s="16" t="s">
        <v>35</v>
      </c>
      <c r="BI3" s="16" t="s">
        <v>35</v>
      </c>
      <c r="BJ3" s="16" t="s">
        <v>35</v>
      </c>
      <c r="BK3" s="16" t="s">
        <v>35</v>
      </c>
      <c r="BL3" s="16" t="s">
        <v>35</v>
      </c>
      <c r="BM3" s="16" t="s">
        <v>35</v>
      </c>
      <c r="BN3" s="16" t="s">
        <v>35</v>
      </c>
      <c r="BO3" s="16" t="s">
        <v>35</v>
      </c>
      <c r="BP3" s="16" t="s">
        <v>35</v>
      </c>
      <c r="BQ3" s="16" t="s">
        <v>35</v>
      </c>
      <c r="BR3" s="16" t="s">
        <v>35</v>
      </c>
      <c r="BS3" s="16" t="s">
        <v>35</v>
      </c>
      <c r="BT3" s="16" t="s">
        <v>35</v>
      </c>
      <c r="BU3" s="16" t="s">
        <v>35</v>
      </c>
      <c r="BV3" s="16" t="s">
        <v>35</v>
      </c>
      <c r="BW3" s="16" t="s">
        <v>35</v>
      </c>
      <c r="BX3" s="16" t="s">
        <v>35</v>
      </c>
      <c r="BY3" s="16" t="s">
        <v>35</v>
      </c>
      <c r="BZ3" s="16" t="s">
        <v>35</v>
      </c>
      <c r="CA3" s="16" t="s">
        <v>35</v>
      </c>
      <c r="CB3" s="16" t="s">
        <v>35</v>
      </c>
      <c r="CC3" s="16" t="s">
        <v>35</v>
      </c>
      <c r="CD3" s="16" t="s">
        <v>35</v>
      </c>
      <c r="CE3" s="16" t="s">
        <v>35</v>
      </c>
      <c r="CF3" s="16" t="s">
        <v>35</v>
      </c>
      <c r="CG3" s="16" t="s">
        <v>35</v>
      </c>
      <c r="CH3" s="16" t="s">
        <v>35</v>
      </c>
      <c r="CI3" s="16" t="s">
        <v>35</v>
      </c>
      <c r="CJ3" s="16" t="s">
        <v>35</v>
      </c>
      <c r="CK3" s="16" t="s">
        <v>35</v>
      </c>
      <c r="CL3" s="16" t="s">
        <v>35</v>
      </c>
      <c r="CM3" s="16" t="s">
        <v>35</v>
      </c>
      <c r="CN3" s="16" t="s">
        <v>35</v>
      </c>
      <c r="CO3" s="16" t="s">
        <v>35</v>
      </c>
      <c r="CP3" s="16" t="s">
        <v>35</v>
      </c>
      <c r="CQ3" s="16" t="s">
        <v>35</v>
      </c>
      <c r="CR3" s="16" t="s">
        <v>35</v>
      </c>
      <c r="CS3" s="16" t="s">
        <v>35</v>
      </c>
      <c r="CT3" s="16" t="s">
        <v>35</v>
      </c>
      <c r="CU3" s="16" t="s">
        <v>35</v>
      </c>
      <c r="CV3" s="16" t="s">
        <v>35</v>
      </c>
      <c r="CW3" s="16" t="s">
        <v>35</v>
      </c>
      <c r="CX3" s="16" t="s">
        <v>35</v>
      </c>
      <c r="CY3" s="16" t="s">
        <v>35</v>
      </c>
      <c r="CZ3" s="16" t="s">
        <v>35</v>
      </c>
      <c r="DA3" s="16" t="s">
        <v>35</v>
      </c>
      <c r="DB3" s="16" t="s">
        <v>35</v>
      </c>
      <c r="DC3" s="16" t="s">
        <v>35</v>
      </c>
      <c r="DD3" s="16" t="s">
        <v>35</v>
      </c>
      <c r="DE3" s="16" t="s">
        <v>35</v>
      </c>
      <c r="DF3" s="16" t="s">
        <v>35</v>
      </c>
      <c r="DG3" s="16" t="s">
        <v>35</v>
      </c>
      <c r="DH3" s="16" t="s">
        <v>35</v>
      </c>
      <c r="DI3" s="16" t="s">
        <v>35</v>
      </c>
      <c r="DJ3" s="16" t="s">
        <v>35</v>
      </c>
      <c r="DK3" s="16" t="s">
        <v>35</v>
      </c>
      <c r="DL3" s="16" t="s">
        <v>35</v>
      </c>
      <c r="DM3" s="16" t="s">
        <v>35</v>
      </c>
      <c r="DN3" s="16" t="s">
        <v>35</v>
      </c>
      <c r="DO3" s="16" t="s">
        <v>35</v>
      </c>
      <c r="DP3" s="16" t="s">
        <v>35</v>
      </c>
      <c r="DQ3" s="16" t="s">
        <v>35</v>
      </c>
      <c r="DR3" s="16" t="s">
        <v>35</v>
      </c>
      <c r="DS3" s="16" t="s">
        <v>35</v>
      </c>
      <c r="DT3" s="16" t="s">
        <v>35</v>
      </c>
      <c r="DU3" s="16" t="s">
        <v>35</v>
      </c>
      <c r="DV3" s="16" t="s">
        <v>35</v>
      </c>
      <c r="DW3" s="16" t="s">
        <v>35</v>
      </c>
      <c r="DX3" s="16" t="s">
        <v>35</v>
      </c>
      <c r="DY3" s="16" t="s">
        <v>35</v>
      </c>
      <c r="DZ3" s="16" t="s">
        <v>35</v>
      </c>
      <c r="EA3" s="16" t="s">
        <v>35</v>
      </c>
      <c r="EB3" s="16" t="s">
        <v>35</v>
      </c>
      <c r="EC3" s="16" t="s">
        <v>35</v>
      </c>
      <c r="ED3" s="16" t="s">
        <v>35</v>
      </c>
      <c r="EE3" s="16" t="s">
        <v>35</v>
      </c>
      <c r="EF3" s="16" t="s">
        <v>35</v>
      </c>
      <c r="EG3" s="16" t="s">
        <v>35</v>
      </c>
      <c r="EH3" s="16" t="s">
        <v>35</v>
      </c>
      <c r="EI3" s="16" t="s">
        <v>35</v>
      </c>
      <c r="EJ3" s="16" t="s">
        <v>35</v>
      </c>
      <c r="EK3" s="16" t="s">
        <v>35</v>
      </c>
      <c r="EL3" s="16" t="s">
        <v>35</v>
      </c>
      <c r="EM3" s="16" t="s">
        <v>35</v>
      </c>
      <c r="EN3" s="16" t="s">
        <v>35</v>
      </c>
      <c r="EO3" s="16" t="s">
        <v>35</v>
      </c>
      <c r="EP3" s="16" t="s">
        <v>35</v>
      </c>
      <c r="EQ3" s="16" t="s">
        <v>35</v>
      </c>
      <c r="ER3" s="16" t="s">
        <v>35</v>
      </c>
      <c r="ES3" s="16" t="s">
        <v>35</v>
      </c>
      <c r="ET3" s="16" t="s">
        <v>35</v>
      </c>
      <c r="EU3" s="16" t="s">
        <v>35</v>
      </c>
      <c r="EV3" s="16" t="s">
        <v>35</v>
      </c>
      <c r="EW3" s="16" t="s">
        <v>35</v>
      </c>
      <c r="EX3" s="16" t="s">
        <v>35</v>
      </c>
      <c r="EY3" s="16" t="s">
        <v>35</v>
      </c>
      <c r="EZ3" s="16" t="s">
        <v>35</v>
      </c>
      <c r="FA3" s="16" t="s">
        <v>35</v>
      </c>
      <c r="FB3" s="16" t="s">
        <v>35</v>
      </c>
      <c r="FC3" s="16" t="s">
        <v>35</v>
      </c>
      <c r="FD3" s="16" t="s">
        <v>35</v>
      </c>
      <c r="FE3" s="16" t="s">
        <v>35</v>
      </c>
      <c r="FF3" s="16" t="s">
        <v>35</v>
      </c>
      <c r="FG3" s="16" t="s">
        <v>35</v>
      </c>
      <c r="FH3" s="16" t="s">
        <v>35</v>
      </c>
      <c r="FI3" s="16" t="s">
        <v>35</v>
      </c>
      <c r="FJ3" s="16" t="s">
        <v>35</v>
      </c>
      <c r="FK3" s="16" t="s">
        <v>35</v>
      </c>
      <c r="FL3" s="16" t="s">
        <v>35</v>
      </c>
      <c r="FM3" s="16" t="s">
        <v>35</v>
      </c>
      <c r="FN3" s="16" t="s">
        <v>35</v>
      </c>
      <c r="FO3" s="16" t="s">
        <v>35</v>
      </c>
      <c r="FP3" s="16" t="s">
        <v>35</v>
      </c>
      <c r="FQ3" s="16" t="s">
        <v>35</v>
      </c>
      <c r="FR3" s="16" t="s">
        <v>35</v>
      </c>
      <c r="FS3" s="16" t="s">
        <v>35</v>
      </c>
      <c r="FT3" s="16" t="s">
        <v>35</v>
      </c>
      <c r="FU3" s="16" t="s">
        <v>35</v>
      </c>
      <c r="FV3" s="16" t="s">
        <v>35</v>
      </c>
      <c r="FW3" s="16" t="s">
        <v>35</v>
      </c>
      <c r="FX3" s="16" t="s">
        <v>35</v>
      </c>
      <c r="FY3" s="16" t="s">
        <v>35</v>
      </c>
      <c r="FZ3" s="16" t="s">
        <v>35</v>
      </c>
      <c r="GA3" s="16" t="s">
        <v>35</v>
      </c>
      <c r="GB3" s="16" t="s">
        <v>35</v>
      </c>
      <c r="GC3" s="16" t="s">
        <v>35</v>
      </c>
      <c r="GD3" s="16" t="s">
        <v>35</v>
      </c>
      <c r="GE3" s="16" t="s">
        <v>35</v>
      </c>
      <c r="GF3" s="16" t="s">
        <v>35</v>
      </c>
      <c r="GG3" s="16" t="s">
        <v>35</v>
      </c>
      <c r="GH3" s="16" t="s">
        <v>35</v>
      </c>
      <c r="GI3" s="16" t="s">
        <v>35</v>
      </c>
      <c r="GJ3" s="16" t="s">
        <v>35</v>
      </c>
      <c r="GK3" s="16" t="s">
        <v>35</v>
      </c>
      <c r="GL3" s="16" t="s">
        <v>35</v>
      </c>
      <c r="GM3" s="16" t="s">
        <v>35</v>
      </c>
      <c r="GN3" s="16" t="s">
        <v>35</v>
      </c>
      <c r="GO3" s="16" t="s">
        <v>35</v>
      </c>
      <c r="GP3" s="16" t="s">
        <v>35</v>
      </c>
      <c r="GQ3" s="16" t="s">
        <v>35</v>
      </c>
      <c r="GR3" s="16" t="s">
        <v>35</v>
      </c>
      <c r="GS3" s="16" t="s">
        <v>35</v>
      </c>
      <c r="GT3" s="16" t="s">
        <v>35</v>
      </c>
      <c r="GU3" s="16" t="s">
        <v>35</v>
      </c>
      <c r="GV3" s="16" t="s">
        <v>35</v>
      </c>
      <c r="GW3" s="16" t="s">
        <v>35</v>
      </c>
      <c r="GX3" s="16" t="s">
        <v>35</v>
      </c>
      <c r="GY3" s="16" t="s">
        <v>35</v>
      </c>
      <c r="GZ3" s="16" t="s">
        <v>35</v>
      </c>
      <c r="HA3" s="16" t="s">
        <v>35</v>
      </c>
      <c r="HB3" s="16" t="s">
        <v>35</v>
      </c>
      <c r="HC3" s="16" t="s">
        <v>35</v>
      </c>
      <c r="HD3" s="16" t="s">
        <v>35</v>
      </c>
      <c r="HE3" s="16" t="s">
        <v>35</v>
      </c>
      <c r="HF3" s="16" t="s">
        <v>35</v>
      </c>
      <c r="HG3" s="16" t="s">
        <v>35</v>
      </c>
      <c r="HH3" s="16" t="s">
        <v>35</v>
      </c>
      <c r="HI3" s="16" t="s">
        <v>35</v>
      </c>
      <c r="HJ3" s="16" t="s">
        <v>35</v>
      </c>
      <c r="HK3" s="16" t="s">
        <v>35</v>
      </c>
      <c r="HL3" s="16" t="s">
        <v>35</v>
      </c>
      <c r="HM3" s="16" t="s">
        <v>35</v>
      </c>
      <c r="HN3" s="16" t="s">
        <v>35</v>
      </c>
      <c r="HO3" s="16" t="s">
        <v>35</v>
      </c>
      <c r="HP3" s="16" t="s">
        <v>35</v>
      </c>
      <c r="HQ3" s="16" t="s">
        <v>35</v>
      </c>
      <c r="HR3" s="16" t="s">
        <v>35</v>
      </c>
      <c r="HS3" s="16" t="s">
        <v>35</v>
      </c>
      <c r="HT3" s="16" t="s">
        <v>35</v>
      </c>
      <c r="HU3" s="16" t="s">
        <v>35</v>
      </c>
      <c r="HV3" s="16" t="s">
        <v>35</v>
      </c>
      <c r="HW3" s="16" t="s">
        <v>35</v>
      </c>
      <c r="HX3" s="16" t="s">
        <v>35</v>
      </c>
      <c r="HY3" s="16" t="s">
        <v>35</v>
      </c>
      <c r="HZ3" s="16" t="s">
        <v>35</v>
      </c>
      <c r="IA3" s="16" t="s">
        <v>35</v>
      </c>
      <c r="IB3" s="16" t="s">
        <v>35</v>
      </c>
      <c r="IC3" s="16" t="s">
        <v>35</v>
      </c>
      <c r="ID3" s="16" t="s">
        <v>35</v>
      </c>
      <c r="IE3" s="16" t="s">
        <v>35</v>
      </c>
      <c r="IF3" s="16" t="s">
        <v>35</v>
      </c>
      <c r="IG3" s="16" t="s">
        <v>35</v>
      </c>
      <c r="IH3" s="16" t="s">
        <v>35</v>
      </c>
      <c r="II3" s="16" t="s">
        <v>35</v>
      </c>
      <c r="IJ3" s="16" t="s">
        <v>35</v>
      </c>
      <c r="IK3" s="16" t="s">
        <v>35</v>
      </c>
      <c r="IL3" s="16" t="s">
        <v>35</v>
      </c>
      <c r="IM3" s="16" t="s">
        <v>35</v>
      </c>
      <c r="IN3" s="16" t="s">
        <v>35</v>
      </c>
    </row>
    <row r="4" spans="1:248" x14ac:dyDescent="0.25">
      <c r="C4" s="5"/>
      <c r="D4" s="5"/>
      <c r="E4" s="5"/>
      <c r="F4" s="5"/>
      <c r="G4" s="5"/>
      <c r="H4" s="5"/>
      <c r="I4" s="5"/>
      <c r="J4" s="3" t="s">
        <v>34</v>
      </c>
      <c r="K4" s="16">
        <v>1000000</v>
      </c>
      <c r="L4" s="16">
        <v>1000000</v>
      </c>
      <c r="M4" s="16">
        <v>1000000</v>
      </c>
      <c r="N4" s="16">
        <v>1000000</v>
      </c>
      <c r="O4" s="16">
        <v>1000000</v>
      </c>
      <c r="P4" s="16">
        <v>1000000</v>
      </c>
      <c r="Q4" s="16">
        <v>1000000</v>
      </c>
      <c r="R4" s="16">
        <v>1000000</v>
      </c>
      <c r="S4" s="16">
        <v>1000000</v>
      </c>
      <c r="T4" s="16">
        <v>1000000</v>
      </c>
      <c r="U4" s="16">
        <v>1000000</v>
      </c>
      <c r="V4" s="16">
        <v>1000000</v>
      </c>
      <c r="W4" s="16">
        <v>950000</v>
      </c>
      <c r="X4" s="16">
        <v>950000</v>
      </c>
      <c r="Y4" s="16">
        <v>950000</v>
      </c>
      <c r="Z4" s="16">
        <v>950000</v>
      </c>
      <c r="AA4" s="16">
        <v>950000</v>
      </c>
      <c r="AB4" s="16">
        <v>950000</v>
      </c>
      <c r="AC4" s="16">
        <v>950000</v>
      </c>
      <c r="AD4" s="16">
        <v>950000</v>
      </c>
      <c r="AE4" s="16">
        <v>950000</v>
      </c>
      <c r="AF4" s="16">
        <v>950000</v>
      </c>
      <c r="AG4" s="16">
        <v>950000</v>
      </c>
      <c r="AH4" s="16">
        <v>950000</v>
      </c>
      <c r="AI4" s="16">
        <v>950000</v>
      </c>
      <c r="AJ4" s="16">
        <v>950000</v>
      </c>
      <c r="AK4" s="16">
        <v>950000</v>
      </c>
      <c r="AL4" s="16">
        <v>950000</v>
      </c>
      <c r="AM4" s="16">
        <v>950000</v>
      </c>
      <c r="AN4" s="16">
        <v>950000</v>
      </c>
      <c r="AO4" s="16">
        <v>950000</v>
      </c>
      <c r="AP4" s="16">
        <v>1000000</v>
      </c>
      <c r="AQ4" s="16">
        <v>1000000</v>
      </c>
      <c r="AR4" s="16">
        <v>1000000</v>
      </c>
      <c r="AS4" s="16">
        <v>1000000</v>
      </c>
      <c r="AT4" s="16">
        <v>1000000</v>
      </c>
      <c r="AU4" s="16">
        <v>1000000</v>
      </c>
      <c r="AV4" s="16">
        <v>1000000</v>
      </c>
      <c r="AW4" s="16">
        <v>1000000</v>
      </c>
      <c r="AX4" s="16">
        <v>1000000</v>
      </c>
      <c r="AY4" s="16">
        <v>1000000</v>
      </c>
      <c r="AZ4" s="16">
        <v>1000000</v>
      </c>
      <c r="BA4" s="16">
        <v>1000000</v>
      </c>
      <c r="BB4" s="16">
        <v>1000000</v>
      </c>
      <c r="BC4" s="16">
        <v>1000000</v>
      </c>
      <c r="BD4" s="16">
        <v>1000000</v>
      </c>
      <c r="BE4" s="16">
        <v>1000000</v>
      </c>
      <c r="BF4" s="16">
        <v>1000000</v>
      </c>
      <c r="BG4" s="16">
        <v>1000000</v>
      </c>
      <c r="BH4" s="16">
        <v>1000000</v>
      </c>
      <c r="BI4" s="16">
        <v>1000000</v>
      </c>
      <c r="BJ4" s="16">
        <v>1000000</v>
      </c>
      <c r="BK4" s="16">
        <v>1000000</v>
      </c>
      <c r="BL4" s="16">
        <v>1000000</v>
      </c>
      <c r="BM4" s="16">
        <v>1000000</v>
      </c>
      <c r="BN4" s="16">
        <v>1000000</v>
      </c>
      <c r="BO4" s="16">
        <v>1000000</v>
      </c>
      <c r="BP4" s="16">
        <v>1000000</v>
      </c>
      <c r="BQ4" s="16">
        <v>1000000</v>
      </c>
      <c r="BR4" s="16">
        <v>1000000</v>
      </c>
      <c r="BS4" s="16">
        <v>1000000</v>
      </c>
      <c r="BT4" s="16">
        <v>1000000</v>
      </c>
      <c r="BU4" s="16">
        <v>1000000</v>
      </c>
      <c r="BV4" s="16">
        <v>1000000</v>
      </c>
      <c r="BW4" s="16">
        <v>1000000</v>
      </c>
      <c r="BX4" s="16">
        <v>1000000</v>
      </c>
      <c r="BY4" s="16">
        <v>1000000</v>
      </c>
      <c r="BZ4" s="16">
        <v>1000000</v>
      </c>
      <c r="CA4" s="16">
        <v>1000000</v>
      </c>
      <c r="CB4" s="16">
        <v>1000000</v>
      </c>
      <c r="CC4" s="16">
        <v>1000000</v>
      </c>
      <c r="CD4" s="16">
        <v>1000000</v>
      </c>
      <c r="CE4" s="16">
        <v>1000000</v>
      </c>
      <c r="CF4" s="16">
        <v>1000000</v>
      </c>
      <c r="CG4" s="16">
        <v>1000000</v>
      </c>
      <c r="CH4" s="16">
        <v>1000000</v>
      </c>
      <c r="CI4" s="16">
        <v>1000000</v>
      </c>
      <c r="CJ4" s="16">
        <v>1000000</v>
      </c>
      <c r="CK4" s="16">
        <v>1000000</v>
      </c>
      <c r="CL4" s="16">
        <v>1000000</v>
      </c>
      <c r="CM4" s="16">
        <v>1000000</v>
      </c>
      <c r="CN4" s="16">
        <v>1000000</v>
      </c>
      <c r="CO4" s="16">
        <v>1000000</v>
      </c>
      <c r="CP4" s="16">
        <v>1000000</v>
      </c>
      <c r="CQ4" s="16">
        <v>950000</v>
      </c>
      <c r="CR4" s="16">
        <v>950000</v>
      </c>
      <c r="CS4" s="16">
        <v>950000</v>
      </c>
      <c r="CT4" s="16">
        <v>950000</v>
      </c>
      <c r="CU4" s="16">
        <v>950000</v>
      </c>
      <c r="CV4" s="16">
        <v>950000</v>
      </c>
      <c r="CW4" s="16">
        <v>950000</v>
      </c>
      <c r="CX4" s="16">
        <v>950000</v>
      </c>
      <c r="CY4" s="16">
        <v>950000</v>
      </c>
      <c r="CZ4" s="16">
        <v>950000</v>
      </c>
      <c r="DA4" s="16">
        <v>950000</v>
      </c>
      <c r="DB4" s="16">
        <v>950000</v>
      </c>
      <c r="DC4" s="16">
        <v>950000</v>
      </c>
      <c r="DD4" s="16">
        <v>950000</v>
      </c>
      <c r="DE4" s="16">
        <v>950000</v>
      </c>
      <c r="DF4" s="16">
        <v>950000</v>
      </c>
      <c r="DG4" s="16">
        <v>950000</v>
      </c>
      <c r="DH4" s="16">
        <v>950000</v>
      </c>
      <c r="DI4" s="16">
        <v>950000</v>
      </c>
      <c r="DJ4" s="16">
        <v>950000</v>
      </c>
      <c r="DK4" s="16">
        <v>950000</v>
      </c>
      <c r="DL4" s="16">
        <v>950000</v>
      </c>
      <c r="DM4" s="16">
        <v>1000000</v>
      </c>
      <c r="DN4" s="16">
        <v>1000000</v>
      </c>
      <c r="DO4" s="16">
        <v>1000000</v>
      </c>
      <c r="DP4" s="16">
        <v>1000000</v>
      </c>
      <c r="DQ4" s="16">
        <v>1000000</v>
      </c>
      <c r="DR4" s="16">
        <v>1000000</v>
      </c>
      <c r="DS4" s="16">
        <v>1000000</v>
      </c>
      <c r="DT4" s="16">
        <v>1000000</v>
      </c>
      <c r="DU4" s="16">
        <v>1000000</v>
      </c>
      <c r="DV4" s="16">
        <v>1000000</v>
      </c>
      <c r="DW4" s="16">
        <v>1000000</v>
      </c>
      <c r="DX4" s="16">
        <v>1000000</v>
      </c>
      <c r="DY4" s="16">
        <v>1000000</v>
      </c>
      <c r="DZ4" s="16">
        <v>1000000</v>
      </c>
      <c r="EA4" s="16">
        <v>1000000</v>
      </c>
      <c r="EB4" s="16">
        <v>1000000</v>
      </c>
      <c r="EC4" s="16">
        <v>1000000</v>
      </c>
      <c r="ED4" s="16">
        <v>1000000</v>
      </c>
      <c r="EE4" s="16">
        <v>1000000</v>
      </c>
      <c r="EF4" s="16">
        <v>1000000</v>
      </c>
      <c r="EG4" s="16">
        <v>1000000</v>
      </c>
      <c r="EH4" s="16">
        <v>1000000</v>
      </c>
      <c r="EI4" s="16">
        <v>1000000</v>
      </c>
      <c r="EJ4" s="16">
        <v>1000000</v>
      </c>
      <c r="EK4" s="16">
        <v>1000000</v>
      </c>
      <c r="EL4" s="16">
        <v>1000000</v>
      </c>
      <c r="EM4" s="16">
        <v>1000000</v>
      </c>
      <c r="EN4" s="16">
        <v>1000000</v>
      </c>
      <c r="EO4" s="16">
        <v>1000000</v>
      </c>
      <c r="EP4" s="16">
        <v>1000000</v>
      </c>
      <c r="EQ4" s="16">
        <v>1000000</v>
      </c>
      <c r="ER4" s="16">
        <v>1000000</v>
      </c>
      <c r="ES4" s="16">
        <v>1000000</v>
      </c>
      <c r="ET4" s="16">
        <v>1000000</v>
      </c>
      <c r="EU4" s="16">
        <v>1000000</v>
      </c>
      <c r="EV4" s="16">
        <v>1000000</v>
      </c>
      <c r="EW4" s="16">
        <v>1000000</v>
      </c>
      <c r="EX4" s="16">
        <v>1000000</v>
      </c>
      <c r="EY4" s="16">
        <v>1000000</v>
      </c>
      <c r="EZ4" s="16">
        <v>1000000</v>
      </c>
      <c r="FA4" s="16">
        <v>1000000</v>
      </c>
      <c r="FB4" s="16">
        <v>1000000</v>
      </c>
      <c r="FC4" s="16">
        <v>1000000</v>
      </c>
      <c r="FD4" s="16">
        <v>1000000</v>
      </c>
      <c r="FE4" s="16">
        <v>1000000</v>
      </c>
      <c r="FF4" s="16">
        <v>1000000</v>
      </c>
      <c r="FG4" s="16">
        <v>1000000</v>
      </c>
      <c r="FH4" s="16">
        <v>900000</v>
      </c>
      <c r="FI4" s="16">
        <v>900000</v>
      </c>
      <c r="FJ4" s="16">
        <v>900000</v>
      </c>
      <c r="FK4" s="16">
        <v>900000</v>
      </c>
      <c r="FL4" s="16">
        <v>900000</v>
      </c>
      <c r="FM4" s="16">
        <v>900000</v>
      </c>
      <c r="FN4" s="16">
        <v>900000</v>
      </c>
      <c r="FO4" s="16">
        <v>900000</v>
      </c>
      <c r="FP4" s="16">
        <v>1000000</v>
      </c>
      <c r="FQ4" s="16">
        <v>1000000</v>
      </c>
      <c r="FR4" s="16">
        <v>1000000</v>
      </c>
      <c r="FS4" s="16">
        <v>1000000</v>
      </c>
      <c r="FT4" s="16">
        <v>1000000</v>
      </c>
      <c r="FU4" s="16">
        <v>1000000</v>
      </c>
      <c r="FV4" s="16">
        <v>1000000</v>
      </c>
      <c r="FW4" s="16">
        <v>1000000</v>
      </c>
      <c r="FX4" s="16">
        <v>1000000</v>
      </c>
      <c r="FY4" s="16">
        <v>1000000</v>
      </c>
      <c r="FZ4" s="16">
        <v>1000000</v>
      </c>
      <c r="GA4" s="16">
        <v>1000000</v>
      </c>
      <c r="GB4" s="16">
        <v>1000000</v>
      </c>
      <c r="GC4" s="16">
        <v>900000</v>
      </c>
      <c r="GD4" s="16">
        <v>900000</v>
      </c>
      <c r="GE4" s="16">
        <v>900000</v>
      </c>
      <c r="GF4" s="16">
        <v>900000</v>
      </c>
      <c r="GG4" s="16">
        <v>900000</v>
      </c>
      <c r="GH4" s="16">
        <v>900000</v>
      </c>
      <c r="GI4" s="16">
        <v>900000</v>
      </c>
      <c r="GJ4" s="16">
        <v>900000</v>
      </c>
      <c r="GK4" s="16">
        <v>900000</v>
      </c>
      <c r="GL4" s="16">
        <v>1000000</v>
      </c>
      <c r="GM4" s="16">
        <v>1000000</v>
      </c>
      <c r="GN4" s="16">
        <v>1000000</v>
      </c>
      <c r="GO4" s="16">
        <v>1000000</v>
      </c>
      <c r="GP4" s="16">
        <v>1000000</v>
      </c>
      <c r="GQ4" s="16">
        <v>1000000</v>
      </c>
      <c r="GR4" s="16">
        <v>1000000</v>
      </c>
      <c r="GS4" s="16">
        <v>1000000</v>
      </c>
      <c r="GT4" s="16">
        <v>1000000</v>
      </c>
      <c r="GU4" s="16">
        <v>1000000</v>
      </c>
      <c r="GV4" s="16">
        <v>1000000</v>
      </c>
      <c r="GW4" s="16">
        <v>1000000</v>
      </c>
      <c r="GX4" s="16">
        <v>1000000</v>
      </c>
      <c r="GY4" s="16">
        <v>1000000</v>
      </c>
      <c r="GZ4" s="16">
        <v>1000000</v>
      </c>
      <c r="HA4" s="16">
        <v>1000000</v>
      </c>
      <c r="HB4" s="16">
        <v>1000000</v>
      </c>
      <c r="HC4" s="16">
        <v>1000000</v>
      </c>
      <c r="HD4" s="16">
        <v>1000000</v>
      </c>
      <c r="HE4" s="16">
        <v>1000000</v>
      </c>
      <c r="HF4" s="16">
        <v>1000000</v>
      </c>
      <c r="HG4" s="16">
        <v>1000000</v>
      </c>
      <c r="HH4" s="16">
        <v>1000000</v>
      </c>
      <c r="HI4" s="16">
        <v>900000</v>
      </c>
      <c r="HJ4" s="16">
        <v>900000</v>
      </c>
      <c r="HK4" s="16">
        <v>900000</v>
      </c>
      <c r="HL4" s="16">
        <v>900000</v>
      </c>
      <c r="HM4" s="16">
        <v>1000000</v>
      </c>
      <c r="HN4" s="16">
        <v>1000000</v>
      </c>
      <c r="HO4" s="16">
        <v>1000000</v>
      </c>
      <c r="HP4" s="16">
        <v>1000000</v>
      </c>
      <c r="HQ4" s="16">
        <v>1000000</v>
      </c>
      <c r="HR4" s="16">
        <v>1000000</v>
      </c>
      <c r="HS4" s="16">
        <v>1000000</v>
      </c>
      <c r="HT4" s="16">
        <v>900000</v>
      </c>
      <c r="HU4" s="16">
        <v>900000</v>
      </c>
      <c r="HV4" s="16">
        <v>900000</v>
      </c>
      <c r="HW4" s="16">
        <v>900000</v>
      </c>
      <c r="HX4" s="16">
        <v>900000</v>
      </c>
      <c r="HY4" s="16">
        <v>900000</v>
      </c>
      <c r="HZ4" s="16">
        <v>900000</v>
      </c>
      <c r="IA4" s="16">
        <v>900000</v>
      </c>
      <c r="IB4" s="16">
        <v>1000000</v>
      </c>
      <c r="IC4" s="16">
        <v>1000000</v>
      </c>
      <c r="ID4" s="16">
        <v>1000000</v>
      </c>
      <c r="IE4" s="16">
        <v>1000000</v>
      </c>
      <c r="IF4" s="16">
        <v>1000000</v>
      </c>
      <c r="IG4" s="16">
        <v>1000000</v>
      </c>
      <c r="IH4" s="16">
        <v>1000000</v>
      </c>
      <c r="II4" s="16">
        <v>1000000</v>
      </c>
      <c r="IJ4" s="16">
        <v>1000000</v>
      </c>
      <c r="IK4" s="16">
        <v>1000000</v>
      </c>
      <c r="IL4" s="16">
        <v>1000000</v>
      </c>
      <c r="IM4" s="16">
        <v>1000000</v>
      </c>
      <c r="IN4" s="16">
        <v>1000000</v>
      </c>
    </row>
    <row r="5" spans="1:248" x14ac:dyDescent="0.25">
      <c r="C5" s="2"/>
      <c r="D5" s="2"/>
      <c r="E5" s="5"/>
      <c r="F5" s="5"/>
      <c r="G5" s="5"/>
      <c r="H5" s="5"/>
      <c r="I5" s="5"/>
      <c r="J5" s="20" t="s">
        <v>37</v>
      </c>
      <c r="K5" s="15" t="s">
        <v>104</v>
      </c>
      <c r="L5" s="15" t="s">
        <v>104</v>
      </c>
      <c r="M5" s="15" t="s">
        <v>104</v>
      </c>
      <c r="N5" s="15" t="s">
        <v>104</v>
      </c>
      <c r="O5" s="15" t="s">
        <v>104</v>
      </c>
      <c r="P5" s="15" t="s">
        <v>104</v>
      </c>
      <c r="Q5" s="15" t="s">
        <v>104</v>
      </c>
      <c r="R5" s="15" t="s">
        <v>104</v>
      </c>
      <c r="S5" s="15" t="s">
        <v>104</v>
      </c>
      <c r="T5" s="15" t="s">
        <v>104</v>
      </c>
      <c r="U5" s="15" t="s">
        <v>104</v>
      </c>
      <c r="V5" s="15" t="s">
        <v>104</v>
      </c>
      <c r="W5" s="15" t="s">
        <v>104</v>
      </c>
      <c r="X5" s="15" t="s">
        <v>104</v>
      </c>
      <c r="Y5" s="15" t="s">
        <v>104</v>
      </c>
      <c r="Z5" s="15" t="s">
        <v>104</v>
      </c>
      <c r="AA5" s="15" t="s">
        <v>104</v>
      </c>
      <c r="AB5" s="15" t="s">
        <v>104</v>
      </c>
      <c r="AC5" s="15" t="s">
        <v>104</v>
      </c>
      <c r="AD5" s="15" t="s">
        <v>104</v>
      </c>
      <c r="AE5" s="15" t="s">
        <v>104</v>
      </c>
      <c r="AF5" s="15" t="s">
        <v>104</v>
      </c>
      <c r="AG5" s="15" t="s">
        <v>104</v>
      </c>
      <c r="AH5" s="15" t="s">
        <v>104</v>
      </c>
      <c r="AI5" s="15" t="s">
        <v>104</v>
      </c>
      <c r="AJ5" s="15" t="s">
        <v>104</v>
      </c>
      <c r="AK5" s="15" t="s">
        <v>104</v>
      </c>
      <c r="AL5" s="15" t="s">
        <v>104</v>
      </c>
      <c r="AM5" s="15" t="s">
        <v>104</v>
      </c>
      <c r="AN5" s="15" t="s">
        <v>104</v>
      </c>
      <c r="AO5" s="15" t="s">
        <v>104</v>
      </c>
      <c r="AP5" s="15" t="s">
        <v>104</v>
      </c>
      <c r="AQ5" s="15" t="s">
        <v>104</v>
      </c>
      <c r="AR5" s="15" t="s">
        <v>104</v>
      </c>
      <c r="AS5" s="15" t="s">
        <v>104</v>
      </c>
      <c r="AT5" s="15" t="s">
        <v>104</v>
      </c>
      <c r="AU5" s="15" t="s">
        <v>104</v>
      </c>
      <c r="AV5" s="15" t="s">
        <v>104</v>
      </c>
      <c r="AW5" s="15" t="s">
        <v>104</v>
      </c>
      <c r="AX5" s="15" t="s">
        <v>104</v>
      </c>
      <c r="AY5" s="15" t="s">
        <v>104</v>
      </c>
      <c r="AZ5" s="15" t="s">
        <v>104</v>
      </c>
      <c r="BA5" s="15" t="s">
        <v>104</v>
      </c>
      <c r="BB5" s="15" t="s">
        <v>104</v>
      </c>
      <c r="BC5" s="15" t="s">
        <v>104</v>
      </c>
      <c r="BD5" s="15" t="s">
        <v>104</v>
      </c>
      <c r="BE5" s="15" t="s">
        <v>104</v>
      </c>
      <c r="BF5" s="15" t="s">
        <v>104</v>
      </c>
      <c r="BG5" s="15" t="s">
        <v>104</v>
      </c>
      <c r="BH5" s="15" t="s">
        <v>104</v>
      </c>
      <c r="BI5" s="15" t="s">
        <v>104</v>
      </c>
      <c r="BJ5" s="15" t="s">
        <v>104</v>
      </c>
      <c r="BK5" s="15" t="s">
        <v>104</v>
      </c>
      <c r="BL5" s="15" t="s">
        <v>104</v>
      </c>
      <c r="BM5" s="15" t="s">
        <v>104</v>
      </c>
      <c r="BN5" s="15" t="s">
        <v>104</v>
      </c>
      <c r="BO5" s="15" t="s">
        <v>104</v>
      </c>
      <c r="BP5" s="15" t="s">
        <v>104</v>
      </c>
      <c r="BQ5" s="15" t="s">
        <v>104</v>
      </c>
      <c r="BR5" s="15" t="s">
        <v>104</v>
      </c>
      <c r="BS5" s="15" t="s">
        <v>104</v>
      </c>
      <c r="BT5" s="15" t="s">
        <v>104</v>
      </c>
      <c r="BU5" s="15" t="s">
        <v>104</v>
      </c>
      <c r="BV5" s="15" t="s">
        <v>104</v>
      </c>
      <c r="BW5" s="15" t="s">
        <v>104</v>
      </c>
      <c r="BX5" s="15" t="s">
        <v>104</v>
      </c>
      <c r="BY5" s="15" t="s">
        <v>104</v>
      </c>
      <c r="BZ5" s="15" t="s">
        <v>104</v>
      </c>
      <c r="CA5" s="15" t="s">
        <v>104</v>
      </c>
      <c r="CB5" s="15" t="s">
        <v>104</v>
      </c>
      <c r="CC5" s="15" t="s">
        <v>104</v>
      </c>
      <c r="CD5" s="15" t="s">
        <v>104</v>
      </c>
      <c r="CE5" s="15" t="s">
        <v>104</v>
      </c>
      <c r="CF5" s="15" t="s">
        <v>104</v>
      </c>
      <c r="CG5" s="15" t="s">
        <v>104</v>
      </c>
      <c r="CH5" s="15" t="s">
        <v>104</v>
      </c>
      <c r="CI5" s="15" t="s">
        <v>104</v>
      </c>
      <c r="CJ5" s="15" t="s">
        <v>104</v>
      </c>
      <c r="CK5" s="15" t="s">
        <v>104</v>
      </c>
      <c r="CL5" s="15" t="s">
        <v>104</v>
      </c>
      <c r="CM5" s="15" t="s">
        <v>104</v>
      </c>
      <c r="CN5" s="15" t="s">
        <v>104</v>
      </c>
      <c r="CO5" s="15" t="s">
        <v>104</v>
      </c>
      <c r="CP5" s="15" t="s">
        <v>104</v>
      </c>
      <c r="CQ5" s="15" t="s">
        <v>104</v>
      </c>
      <c r="CR5" s="15" t="s">
        <v>104</v>
      </c>
      <c r="CS5" s="15" t="s">
        <v>104</v>
      </c>
      <c r="CT5" s="15" t="s">
        <v>104</v>
      </c>
      <c r="CU5" s="15" t="s">
        <v>104</v>
      </c>
      <c r="CV5" s="15" t="s">
        <v>104</v>
      </c>
      <c r="CW5" s="15" t="s">
        <v>104</v>
      </c>
      <c r="CX5" s="15" t="s">
        <v>104</v>
      </c>
      <c r="CY5" s="15" t="s">
        <v>104</v>
      </c>
      <c r="CZ5" s="15" t="s">
        <v>104</v>
      </c>
      <c r="DA5" s="15" t="s">
        <v>104</v>
      </c>
      <c r="DB5" s="15" t="s">
        <v>104</v>
      </c>
      <c r="DC5" s="15" t="s">
        <v>104</v>
      </c>
      <c r="DD5" s="15" t="s">
        <v>104</v>
      </c>
      <c r="DE5" s="15" t="s">
        <v>104</v>
      </c>
      <c r="DF5" s="15" t="s">
        <v>104</v>
      </c>
      <c r="DG5" s="15" t="s">
        <v>104</v>
      </c>
      <c r="DH5" s="15" t="s">
        <v>104</v>
      </c>
      <c r="DI5" s="15" t="s">
        <v>104</v>
      </c>
      <c r="DJ5" s="15" t="s">
        <v>104</v>
      </c>
      <c r="DK5" s="15" t="s">
        <v>104</v>
      </c>
      <c r="DL5" s="15" t="s">
        <v>104</v>
      </c>
      <c r="DM5" s="15" t="s">
        <v>104</v>
      </c>
      <c r="DN5" s="15" t="s">
        <v>104</v>
      </c>
      <c r="DO5" s="15" t="s">
        <v>104</v>
      </c>
      <c r="DP5" s="15" t="s">
        <v>104</v>
      </c>
      <c r="DQ5" s="15" t="s">
        <v>104</v>
      </c>
      <c r="DR5" s="15" t="s">
        <v>104</v>
      </c>
      <c r="DS5" s="15" t="s">
        <v>104</v>
      </c>
      <c r="DT5" s="15" t="s">
        <v>104</v>
      </c>
      <c r="DU5" s="15" t="s">
        <v>104</v>
      </c>
      <c r="DV5" s="15" t="s">
        <v>104</v>
      </c>
      <c r="DW5" s="15" t="s">
        <v>104</v>
      </c>
      <c r="DX5" s="15" t="s">
        <v>104</v>
      </c>
      <c r="DY5" s="15" t="s">
        <v>104</v>
      </c>
      <c r="DZ5" s="15" t="s">
        <v>104</v>
      </c>
      <c r="EA5" s="15" t="s">
        <v>104</v>
      </c>
      <c r="EB5" s="15" t="s">
        <v>104</v>
      </c>
      <c r="EC5" s="15" t="s">
        <v>104</v>
      </c>
      <c r="ED5" s="15" t="s">
        <v>104</v>
      </c>
      <c r="EE5" s="15" t="s">
        <v>104</v>
      </c>
      <c r="EF5" s="15" t="s">
        <v>104</v>
      </c>
      <c r="EG5" s="15" t="s">
        <v>104</v>
      </c>
      <c r="EH5" s="15" t="s">
        <v>104</v>
      </c>
      <c r="EI5" s="15" t="s">
        <v>104</v>
      </c>
      <c r="EJ5" s="15" t="s">
        <v>104</v>
      </c>
      <c r="EK5" s="15" t="s">
        <v>104</v>
      </c>
      <c r="EL5" s="15" t="s">
        <v>104</v>
      </c>
      <c r="EM5" s="15" t="s">
        <v>104</v>
      </c>
      <c r="EN5" s="15" t="s">
        <v>104</v>
      </c>
      <c r="EO5" s="15" t="s">
        <v>104</v>
      </c>
      <c r="EP5" s="15" t="s">
        <v>104</v>
      </c>
      <c r="EQ5" s="15" t="s">
        <v>104</v>
      </c>
      <c r="ER5" s="15" t="s">
        <v>104</v>
      </c>
      <c r="ES5" s="15" t="s">
        <v>104</v>
      </c>
      <c r="ET5" s="15" t="s">
        <v>104</v>
      </c>
      <c r="EU5" s="15" t="s">
        <v>104</v>
      </c>
      <c r="EV5" s="15" t="s">
        <v>104</v>
      </c>
      <c r="EW5" s="15" t="s">
        <v>104</v>
      </c>
      <c r="EX5" s="15" t="s">
        <v>104</v>
      </c>
      <c r="EY5" s="15" t="s">
        <v>104</v>
      </c>
      <c r="EZ5" s="15" t="s">
        <v>104</v>
      </c>
      <c r="FA5" s="15" t="s">
        <v>104</v>
      </c>
      <c r="FB5" s="15" t="s">
        <v>104</v>
      </c>
      <c r="FC5" s="15" t="s">
        <v>104</v>
      </c>
      <c r="FD5" s="15" t="s">
        <v>104</v>
      </c>
      <c r="FE5" s="15" t="s">
        <v>104</v>
      </c>
      <c r="FF5" s="15" t="s">
        <v>104</v>
      </c>
      <c r="FG5" s="15" t="s">
        <v>104</v>
      </c>
      <c r="FH5" s="15" t="s">
        <v>104</v>
      </c>
      <c r="FI5" s="15" t="s">
        <v>104</v>
      </c>
      <c r="FJ5" s="15" t="s">
        <v>104</v>
      </c>
      <c r="FK5" s="15" t="s">
        <v>104</v>
      </c>
      <c r="FL5" s="15" t="s">
        <v>104</v>
      </c>
      <c r="FM5" s="15" t="s">
        <v>104</v>
      </c>
      <c r="FN5" s="15" t="s">
        <v>104</v>
      </c>
      <c r="FO5" s="15" t="s">
        <v>104</v>
      </c>
      <c r="FP5" s="15" t="s">
        <v>104</v>
      </c>
      <c r="FQ5" s="15" t="s">
        <v>104</v>
      </c>
      <c r="FR5" s="15" t="s">
        <v>104</v>
      </c>
      <c r="FS5" s="15" t="s">
        <v>104</v>
      </c>
      <c r="FT5" s="15" t="s">
        <v>104</v>
      </c>
      <c r="FU5" s="15" t="s">
        <v>104</v>
      </c>
      <c r="FV5" s="15" t="s">
        <v>104</v>
      </c>
      <c r="FW5" s="15" t="s">
        <v>104</v>
      </c>
      <c r="FX5" s="15" t="s">
        <v>104</v>
      </c>
      <c r="FY5" s="15" t="s">
        <v>104</v>
      </c>
      <c r="FZ5" s="15" t="s">
        <v>104</v>
      </c>
      <c r="GA5" s="15" t="s">
        <v>104</v>
      </c>
      <c r="GB5" s="15" t="s">
        <v>104</v>
      </c>
      <c r="GC5" s="15" t="s">
        <v>104</v>
      </c>
      <c r="GD5" s="15" t="s">
        <v>104</v>
      </c>
      <c r="GE5" s="15" t="s">
        <v>104</v>
      </c>
      <c r="GF5" s="15" t="s">
        <v>104</v>
      </c>
      <c r="GG5" s="15" t="s">
        <v>104</v>
      </c>
      <c r="GH5" s="15" t="s">
        <v>104</v>
      </c>
      <c r="GI5" s="15" t="s">
        <v>104</v>
      </c>
      <c r="GJ5" s="15" t="s">
        <v>104</v>
      </c>
      <c r="GK5" s="15" t="s">
        <v>104</v>
      </c>
      <c r="GL5" s="15" t="s">
        <v>104</v>
      </c>
      <c r="GM5" s="15" t="s">
        <v>104</v>
      </c>
      <c r="GN5" s="15" t="s">
        <v>104</v>
      </c>
      <c r="GO5" s="15" t="s">
        <v>104</v>
      </c>
      <c r="GP5" s="15" t="s">
        <v>104</v>
      </c>
      <c r="GQ5" s="15" t="s">
        <v>104</v>
      </c>
      <c r="GR5" s="15" t="s">
        <v>104</v>
      </c>
      <c r="GS5" s="15" t="s">
        <v>104</v>
      </c>
      <c r="GT5" s="15" t="s">
        <v>104</v>
      </c>
      <c r="GU5" s="15" t="s">
        <v>104</v>
      </c>
      <c r="GV5" s="15" t="s">
        <v>104</v>
      </c>
      <c r="GW5" s="15" t="s">
        <v>104</v>
      </c>
      <c r="GX5" s="15" t="s">
        <v>104</v>
      </c>
      <c r="GY5" s="15" t="s">
        <v>104</v>
      </c>
      <c r="GZ5" s="15" t="s">
        <v>104</v>
      </c>
      <c r="HA5" s="15" t="s">
        <v>104</v>
      </c>
      <c r="HB5" s="15" t="s">
        <v>104</v>
      </c>
      <c r="HC5" s="15" t="s">
        <v>104</v>
      </c>
      <c r="HD5" s="15" t="s">
        <v>104</v>
      </c>
      <c r="HE5" s="15" t="s">
        <v>104</v>
      </c>
      <c r="HF5" s="15" t="s">
        <v>104</v>
      </c>
      <c r="HG5" s="15" t="s">
        <v>104</v>
      </c>
      <c r="HH5" s="15" t="s">
        <v>104</v>
      </c>
      <c r="HI5" s="15" t="s">
        <v>104</v>
      </c>
      <c r="HJ5" s="15" t="s">
        <v>104</v>
      </c>
      <c r="HK5" s="15" t="s">
        <v>104</v>
      </c>
      <c r="HL5" s="15" t="s">
        <v>104</v>
      </c>
      <c r="HM5" s="15" t="s">
        <v>104</v>
      </c>
      <c r="HN5" s="15" t="s">
        <v>104</v>
      </c>
      <c r="HO5" s="15" t="s">
        <v>104</v>
      </c>
      <c r="HP5" s="15" t="s">
        <v>104</v>
      </c>
      <c r="HQ5" s="15" t="s">
        <v>104</v>
      </c>
      <c r="HR5" s="15" t="s">
        <v>104</v>
      </c>
      <c r="HS5" s="15" t="s">
        <v>104</v>
      </c>
      <c r="HT5" s="15" t="s">
        <v>104</v>
      </c>
      <c r="HU5" s="15" t="s">
        <v>104</v>
      </c>
      <c r="HV5" s="15" t="s">
        <v>104</v>
      </c>
      <c r="HW5" s="15" t="s">
        <v>104</v>
      </c>
      <c r="HX5" s="15" t="s">
        <v>104</v>
      </c>
      <c r="HY5" s="15" t="s">
        <v>104</v>
      </c>
      <c r="HZ5" s="15" t="s">
        <v>104</v>
      </c>
      <c r="IA5" s="15" t="s">
        <v>104</v>
      </c>
      <c r="IB5" s="15" t="s">
        <v>104</v>
      </c>
      <c r="IC5" s="15" t="s">
        <v>104</v>
      </c>
      <c r="ID5" s="15" t="s">
        <v>104</v>
      </c>
      <c r="IE5" s="15" t="s">
        <v>104</v>
      </c>
      <c r="IF5" s="15" t="s">
        <v>104</v>
      </c>
      <c r="IG5" s="15" t="s">
        <v>104</v>
      </c>
      <c r="IH5" s="15" t="s">
        <v>104</v>
      </c>
      <c r="II5" s="15" t="s">
        <v>104</v>
      </c>
      <c r="IJ5" s="15" t="s">
        <v>104</v>
      </c>
      <c r="IK5" s="15" t="s">
        <v>104</v>
      </c>
      <c r="IL5" s="15" t="s">
        <v>104</v>
      </c>
      <c r="IM5" s="15" t="s">
        <v>104</v>
      </c>
      <c r="IN5" s="15" t="s">
        <v>104</v>
      </c>
    </row>
    <row r="6" spans="1:248" x14ac:dyDescent="0.25">
      <c r="C6" s="2"/>
      <c r="D6" s="2"/>
      <c r="E6" s="5"/>
      <c r="F6" s="5"/>
      <c r="G6" s="5"/>
      <c r="H6" s="5"/>
      <c r="I6" s="5"/>
      <c r="J6" s="3" t="s">
        <v>64</v>
      </c>
      <c r="K6" s="17" t="s">
        <v>4</v>
      </c>
      <c r="L6" s="17" t="s">
        <v>4</v>
      </c>
      <c r="M6" s="17" t="s">
        <v>4</v>
      </c>
      <c r="N6" s="17" t="s">
        <v>4</v>
      </c>
      <c r="O6" s="17" t="s">
        <v>4</v>
      </c>
      <c r="P6" s="17" t="s">
        <v>4</v>
      </c>
      <c r="Q6" s="17" t="s">
        <v>4</v>
      </c>
      <c r="R6" s="17" t="s">
        <v>4</v>
      </c>
      <c r="S6" s="17" t="s">
        <v>4</v>
      </c>
      <c r="T6" s="17" t="s">
        <v>4</v>
      </c>
      <c r="U6" s="17" t="s">
        <v>4</v>
      </c>
      <c r="V6" s="17" t="s">
        <v>4</v>
      </c>
      <c r="W6" s="17" t="s">
        <v>4</v>
      </c>
      <c r="X6" s="17" t="s">
        <v>4</v>
      </c>
      <c r="Y6" s="17" t="s">
        <v>4</v>
      </c>
      <c r="Z6" s="17" t="s">
        <v>4</v>
      </c>
      <c r="AA6" s="17" t="s">
        <v>4</v>
      </c>
      <c r="AB6" s="17" t="s">
        <v>4</v>
      </c>
      <c r="AC6" s="17" t="s">
        <v>4</v>
      </c>
      <c r="AD6" s="17" t="s">
        <v>4</v>
      </c>
      <c r="AE6" s="17" t="s">
        <v>4</v>
      </c>
      <c r="AF6" s="17" t="s">
        <v>4</v>
      </c>
      <c r="AG6" s="17" t="s">
        <v>4</v>
      </c>
      <c r="AH6" s="17" t="s">
        <v>4</v>
      </c>
      <c r="AI6" s="17" t="s">
        <v>4</v>
      </c>
      <c r="AJ6" s="17" t="s">
        <v>4</v>
      </c>
      <c r="AK6" s="17" t="s">
        <v>4</v>
      </c>
      <c r="AL6" s="17" t="s">
        <v>4</v>
      </c>
      <c r="AM6" s="17" t="s">
        <v>4</v>
      </c>
      <c r="AN6" s="17" t="s">
        <v>4</v>
      </c>
      <c r="AO6" s="17" t="s">
        <v>4</v>
      </c>
      <c r="AP6" s="17" t="s">
        <v>4</v>
      </c>
      <c r="AQ6" s="17" t="s">
        <v>4</v>
      </c>
      <c r="AR6" s="17" t="s">
        <v>4</v>
      </c>
      <c r="AS6" s="17" t="s">
        <v>4</v>
      </c>
      <c r="AT6" s="17" t="s">
        <v>4</v>
      </c>
      <c r="AU6" s="17" t="s">
        <v>4</v>
      </c>
      <c r="AV6" s="17" t="s">
        <v>4</v>
      </c>
      <c r="AW6" s="17" t="s">
        <v>4</v>
      </c>
      <c r="AX6" s="17" t="s">
        <v>4</v>
      </c>
      <c r="AY6" s="17" t="s">
        <v>4</v>
      </c>
      <c r="AZ6" s="17" t="s">
        <v>4</v>
      </c>
      <c r="BA6" s="17" t="s">
        <v>4</v>
      </c>
      <c r="BB6" s="17" t="s">
        <v>4</v>
      </c>
      <c r="BC6" s="17" t="s">
        <v>4</v>
      </c>
      <c r="BD6" s="17" t="s">
        <v>4</v>
      </c>
      <c r="BE6" s="17" t="s">
        <v>4</v>
      </c>
      <c r="BF6" s="17" t="s">
        <v>4</v>
      </c>
      <c r="BG6" s="17" t="s">
        <v>4</v>
      </c>
      <c r="BH6" s="17" t="s">
        <v>4</v>
      </c>
      <c r="BI6" s="17" t="s">
        <v>4</v>
      </c>
      <c r="BJ6" s="17" t="s">
        <v>4</v>
      </c>
      <c r="BK6" s="17" t="s">
        <v>4</v>
      </c>
      <c r="BL6" s="17" t="s">
        <v>4</v>
      </c>
      <c r="BM6" s="17" t="s">
        <v>4</v>
      </c>
      <c r="BN6" s="17" t="s">
        <v>4</v>
      </c>
      <c r="BO6" s="17" t="s">
        <v>4</v>
      </c>
      <c r="BP6" s="17" t="s">
        <v>4</v>
      </c>
      <c r="BQ6" s="17" t="s">
        <v>4</v>
      </c>
      <c r="BR6" s="17" t="s">
        <v>4</v>
      </c>
      <c r="BS6" s="17" t="s">
        <v>4</v>
      </c>
      <c r="BT6" s="17" t="s">
        <v>4</v>
      </c>
      <c r="BU6" s="17" t="s">
        <v>4</v>
      </c>
      <c r="BV6" s="17" t="s">
        <v>4</v>
      </c>
      <c r="BW6" s="17" t="s">
        <v>4</v>
      </c>
      <c r="BX6" s="17" t="s">
        <v>4</v>
      </c>
      <c r="BY6" s="17" t="s">
        <v>4</v>
      </c>
      <c r="BZ6" s="17" t="s">
        <v>4</v>
      </c>
      <c r="CA6" s="17" t="s">
        <v>4</v>
      </c>
      <c r="CB6" s="17" t="s">
        <v>4</v>
      </c>
      <c r="CC6" s="17" t="s">
        <v>4</v>
      </c>
      <c r="CD6" s="17" t="s">
        <v>4</v>
      </c>
      <c r="CE6" s="17" t="s">
        <v>4</v>
      </c>
      <c r="CF6" s="17" t="s">
        <v>4</v>
      </c>
      <c r="CG6" s="17" t="s">
        <v>4</v>
      </c>
      <c r="CH6" s="17" t="s">
        <v>4</v>
      </c>
      <c r="CI6" s="17" t="s">
        <v>4</v>
      </c>
      <c r="CJ6" s="17" t="s">
        <v>4</v>
      </c>
      <c r="CK6" s="17" t="s">
        <v>4</v>
      </c>
      <c r="CL6" s="17" t="s">
        <v>4</v>
      </c>
      <c r="CM6" s="17" t="s">
        <v>4</v>
      </c>
      <c r="CN6" s="17" t="s">
        <v>4</v>
      </c>
      <c r="CO6" s="17" t="s">
        <v>4</v>
      </c>
      <c r="CP6" s="17" t="s">
        <v>4</v>
      </c>
      <c r="CQ6" s="17" t="s">
        <v>4</v>
      </c>
      <c r="CR6" s="17" t="s">
        <v>4</v>
      </c>
      <c r="CS6" s="17" t="s">
        <v>4</v>
      </c>
      <c r="CT6" s="17" t="s">
        <v>4</v>
      </c>
      <c r="CU6" s="17" t="s">
        <v>4</v>
      </c>
      <c r="CV6" s="17" t="s">
        <v>4</v>
      </c>
      <c r="CW6" s="17" t="s">
        <v>4</v>
      </c>
      <c r="CX6" s="17" t="s">
        <v>4</v>
      </c>
      <c r="CY6" s="17" t="s">
        <v>4</v>
      </c>
      <c r="CZ6" s="17" t="s">
        <v>4</v>
      </c>
      <c r="DA6" s="17" t="s">
        <v>4</v>
      </c>
      <c r="DB6" s="17" t="s">
        <v>4</v>
      </c>
      <c r="DC6" s="17" t="s">
        <v>4</v>
      </c>
      <c r="DD6" s="17" t="s">
        <v>4</v>
      </c>
      <c r="DE6" s="17" t="s">
        <v>4</v>
      </c>
      <c r="DF6" s="17" t="s">
        <v>4</v>
      </c>
      <c r="DG6" s="17" t="s">
        <v>4</v>
      </c>
      <c r="DH6" s="17" t="s">
        <v>4</v>
      </c>
      <c r="DI6" s="17" t="s">
        <v>4</v>
      </c>
      <c r="DJ6" s="17" t="s">
        <v>4</v>
      </c>
      <c r="DK6" s="17" t="s">
        <v>4</v>
      </c>
      <c r="DL6" s="17" t="s">
        <v>4</v>
      </c>
      <c r="DM6" s="17" t="s">
        <v>4</v>
      </c>
      <c r="DN6" s="17" t="s">
        <v>4</v>
      </c>
      <c r="DO6" s="17" t="s">
        <v>4</v>
      </c>
      <c r="DP6" s="17" t="s">
        <v>4</v>
      </c>
      <c r="DQ6" s="17" t="s">
        <v>4</v>
      </c>
      <c r="DR6" s="17" t="s">
        <v>4</v>
      </c>
      <c r="DS6" s="17" t="s">
        <v>4</v>
      </c>
      <c r="DT6" s="17" t="s">
        <v>4</v>
      </c>
      <c r="DU6" s="17" t="s">
        <v>4</v>
      </c>
      <c r="DV6" s="17" t="s">
        <v>4</v>
      </c>
      <c r="DW6" s="17" t="s">
        <v>4</v>
      </c>
      <c r="DX6" s="17" t="s">
        <v>4</v>
      </c>
      <c r="DY6" s="17" t="s">
        <v>4</v>
      </c>
      <c r="DZ6" s="17" t="s">
        <v>4</v>
      </c>
      <c r="EA6" s="17" t="s">
        <v>4</v>
      </c>
      <c r="EB6" s="17" t="s">
        <v>4</v>
      </c>
      <c r="EC6" s="17" t="s">
        <v>4</v>
      </c>
      <c r="ED6" s="17" t="s">
        <v>4</v>
      </c>
      <c r="EE6" s="17" t="s">
        <v>4</v>
      </c>
      <c r="EF6" s="17" t="s">
        <v>4</v>
      </c>
      <c r="EG6" s="17" t="s">
        <v>4</v>
      </c>
      <c r="EH6" s="17" t="s">
        <v>4</v>
      </c>
      <c r="EI6" s="17" t="s">
        <v>4</v>
      </c>
      <c r="EJ6" s="17" t="s">
        <v>4</v>
      </c>
      <c r="EK6" s="17" t="s">
        <v>4</v>
      </c>
      <c r="EL6" s="17" t="s">
        <v>4</v>
      </c>
      <c r="EM6" s="17" t="s">
        <v>4</v>
      </c>
      <c r="EN6" s="17" t="s">
        <v>4</v>
      </c>
      <c r="EO6" s="17" t="s">
        <v>4</v>
      </c>
      <c r="EP6" s="17" t="s">
        <v>4</v>
      </c>
      <c r="EQ6" s="17" t="s">
        <v>4</v>
      </c>
      <c r="ER6" s="17" t="s">
        <v>4</v>
      </c>
      <c r="ES6" s="17" t="s">
        <v>4</v>
      </c>
      <c r="ET6" s="17" t="s">
        <v>4</v>
      </c>
      <c r="EU6" s="17" t="s">
        <v>4</v>
      </c>
      <c r="EV6" s="17" t="s">
        <v>4</v>
      </c>
      <c r="EW6" s="17" t="s">
        <v>4</v>
      </c>
      <c r="EX6" s="17" t="s">
        <v>4</v>
      </c>
      <c r="EY6" s="17" t="s">
        <v>4</v>
      </c>
      <c r="EZ6" s="17" t="s">
        <v>4</v>
      </c>
      <c r="FA6" s="17" t="s">
        <v>4</v>
      </c>
      <c r="FB6" s="17" t="s">
        <v>4</v>
      </c>
      <c r="FC6" s="17" t="s">
        <v>4</v>
      </c>
      <c r="FD6" s="17" t="s">
        <v>4</v>
      </c>
      <c r="FE6" s="17" t="s">
        <v>4</v>
      </c>
      <c r="FF6" s="17" t="s">
        <v>4</v>
      </c>
      <c r="FG6" s="17" t="s">
        <v>4</v>
      </c>
      <c r="FH6" s="17" t="s">
        <v>4</v>
      </c>
      <c r="FI6" s="17" t="s">
        <v>4</v>
      </c>
      <c r="FJ6" s="17" t="s">
        <v>4</v>
      </c>
      <c r="FK6" s="17" t="s">
        <v>4</v>
      </c>
      <c r="FL6" s="17" t="s">
        <v>4</v>
      </c>
      <c r="FM6" s="17" t="s">
        <v>4</v>
      </c>
      <c r="FN6" s="17" t="s">
        <v>4</v>
      </c>
      <c r="FO6" s="17" t="s">
        <v>4</v>
      </c>
      <c r="FP6" s="17" t="s">
        <v>4</v>
      </c>
      <c r="FQ6" s="17" t="s">
        <v>4</v>
      </c>
      <c r="FR6" s="17" t="s">
        <v>4</v>
      </c>
      <c r="FS6" s="17" t="s">
        <v>4</v>
      </c>
      <c r="FT6" s="17" t="s">
        <v>4</v>
      </c>
      <c r="FU6" s="17" t="s">
        <v>4</v>
      </c>
      <c r="FV6" s="17" t="s">
        <v>4</v>
      </c>
      <c r="FW6" s="17" t="s">
        <v>4</v>
      </c>
      <c r="FX6" s="17" t="s">
        <v>4</v>
      </c>
      <c r="FY6" s="17" t="s">
        <v>4</v>
      </c>
      <c r="FZ6" s="17" t="s">
        <v>4</v>
      </c>
      <c r="GA6" s="17" t="s">
        <v>4</v>
      </c>
      <c r="GB6" s="17" t="s">
        <v>4</v>
      </c>
      <c r="GC6" s="17" t="s">
        <v>4</v>
      </c>
      <c r="GD6" s="17" t="s">
        <v>4</v>
      </c>
      <c r="GE6" s="17" t="s">
        <v>4</v>
      </c>
      <c r="GF6" s="17" t="s">
        <v>4</v>
      </c>
      <c r="GG6" s="17" t="s">
        <v>4</v>
      </c>
      <c r="GH6" s="17" t="s">
        <v>4</v>
      </c>
      <c r="GI6" s="17" t="s">
        <v>4</v>
      </c>
      <c r="GJ6" s="17" t="s">
        <v>4</v>
      </c>
      <c r="GK6" s="17" t="s">
        <v>4</v>
      </c>
      <c r="GL6" s="17" t="s">
        <v>4</v>
      </c>
      <c r="GM6" s="17" t="s">
        <v>4</v>
      </c>
      <c r="GN6" s="17" t="s">
        <v>4</v>
      </c>
      <c r="GO6" s="17" t="s">
        <v>4</v>
      </c>
      <c r="GP6" s="17" t="s">
        <v>4</v>
      </c>
      <c r="GQ6" s="17" t="s">
        <v>4</v>
      </c>
      <c r="GR6" s="17" t="s">
        <v>4</v>
      </c>
      <c r="GS6" s="17" t="s">
        <v>4</v>
      </c>
      <c r="GT6" s="17" t="s">
        <v>4</v>
      </c>
      <c r="GU6" s="17" t="s">
        <v>4</v>
      </c>
      <c r="GV6" s="17" t="s">
        <v>4</v>
      </c>
      <c r="GW6" s="17" t="s">
        <v>4</v>
      </c>
      <c r="GX6" s="17" t="s">
        <v>4</v>
      </c>
      <c r="GY6" s="17" t="s">
        <v>4</v>
      </c>
      <c r="GZ6" s="17" t="s">
        <v>4</v>
      </c>
      <c r="HA6" s="17" t="s">
        <v>4</v>
      </c>
      <c r="HB6" s="17" t="s">
        <v>4</v>
      </c>
      <c r="HC6" s="17" t="s">
        <v>4</v>
      </c>
      <c r="HD6" s="17" t="s">
        <v>4</v>
      </c>
      <c r="HE6" s="17" t="s">
        <v>4</v>
      </c>
      <c r="HF6" s="17" t="s">
        <v>4</v>
      </c>
      <c r="HG6" s="17" t="s">
        <v>4</v>
      </c>
      <c r="HH6" s="17" t="s">
        <v>4</v>
      </c>
      <c r="HI6" s="17" t="s">
        <v>4</v>
      </c>
      <c r="HJ6" s="17" t="s">
        <v>4</v>
      </c>
      <c r="HK6" s="17" t="s">
        <v>4</v>
      </c>
      <c r="HL6" s="17" t="s">
        <v>4</v>
      </c>
      <c r="HM6" s="17" t="s">
        <v>4</v>
      </c>
      <c r="HN6" s="17" t="s">
        <v>4</v>
      </c>
      <c r="HO6" s="17" t="s">
        <v>4</v>
      </c>
      <c r="HP6" s="17" t="s">
        <v>4</v>
      </c>
      <c r="HQ6" s="17" t="s">
        <v>4</v>
      </c>
      <c r="HR6" s="17" t="s">
        <v>4</v>
      </c>
      <c r="HS6" s="17" t="s">
        <v>4</v>
      </c>
      <c r="HT6" s="17" t="s">
        <v>4</v>
      </c>
      <c r="HU6" s="17" t="s">
        <v>4</v>
      </c>
      <c r="HV6" s="17" t="s">
        <v>4</v>
      </c>
      <c r="HW6" s="17" t="s">
        <v>4</v>
      </c>
      <c r="HX6" s="17" t="s">
        <v>4</v>
      </c>
      <c r="HY6" s="17" t="s">
        <v>4</v>
      </c>
      <c r="HZ6" s="17" t="s">
        <v>4</v>
      </c>
      <c r="IA6" s="17" t="s">
        <v>4</v>
      </c>
      <c r="IB6" s="17" t="s">
        <v>4</v>
      </c>
      <c r="IC6" s="17" t="s">
        <v>4</v>
      </c>
      <c r="ID6" s="17" t="s">
        <v>4</v>
      </c>
      <c r="IE6" s="17" t="s">
        <v>4</v>
      </c>
      <c r="IF6" s="17" t="s">
        <v>4</v>
      </c>
      <c r="IG6" s="17" t="s">
        <v>4</v>
      </c>
      <c r="IH6" s="17" t="s">
        <v>4</v>
      </c>
      <c r="II6" s="17" t="s">
        <v>4</v>
      </c>
      <c r="IJ6" s="17" t="s">
        <v>4</v>
      </c>
      <c r="IK6" s="17" t="s">
        <v>4</v>
      </c>
      <c r="IL6" s="17" t="s">
        <v>4</v>
      </c>
      <c r="IM6" s="17" t="s">
        <v>4</v>
      </c>
      <c r="IN6" s="17" t="s">
        <v>4</v>
      </c>
    </row>
    <row r="7" spans="1:248" x14ac:dyDescent="0.25">
      <c r="C7" s="2"/>
      <c r="D7" s="2"/>
      <c r="E7" s="5"/>
      <c r="F7" s="6"/>
      <c r="G7" s="6"/>
      <c r="H7" s="6"/>
      <c r="I7" s="6"/>
      <c r="J7" s="3" t="s">
        <v>3</v>
      </c>
      <c r="K7" s="17" t="s">
        <v>4</v>
      </c>
      <c r="L7" s="17" t="s">
        <v>4</v>
      </c>
      <c r="M7" s="17" t="s">
        <v>4</v>
      </c>
      <c r="N7" s="17" t="s">
        <v>4</v>
      </c>
      <c r="O7" s="17" t="s">
        <v>4</v>
      </c>
      <c r="P7" s="17" t="s">
        <v>4</v>
      </c>
      <c r="Q7" s="17" t="s">
        <v>4</v>
      </c>
      <c r="R7" s="17" t="s">
        <v>4</v>
      </c>
      <c r="S7" s="17" t="s">
        <v>4</v>
      </c>
      <c r="T7" s="17" t="s">
        <v>4</v>
      </c>
      <c r="U7" s="17" t="s">
        <v>4</v>
      </c>
      <c r="V7" s="17" t="s">
        <v>4</v>
      </c>
      <c r="W7" s="17" t="s">
        <v>4</v>
      </c>
      <c r="X7" s="17" t="s">
        <v>4</v>
      </c>
      <c r="Y7" s="17" t="s">
        <v>4</v>
      </c>
      <c r="Z7" s="17" t="s">
        <v>4</v>
      </c>
      <c r="AA7" s="17" t="s">
        <v>4</v>
      </c>
      <c r="AB7" s="17" t="s">
        <v>4</v>
      </c>
      <c r="AC7" s="17" t="s">
        <v>4</v>
      </c>
      <c r="AD7" s="17" t="s">
        <v>4</v>
      </c>
      <c r="AE7" s="17" t="s">
        <v>4</v>
      </c>
      <c r="AF7" s="17" t="s">
        <v>4</v>
      </c>
      <c r="AG7" s="17" t="s">
        <v>4</v>
      </c>
      <c r="AH7" s="17" t="s">
        <v>4</v>
      </c>
      <c r="AI7" s="17" t="s">
        <v>4</v>
      </c>
      <c r="AJ7" s="17" t="s">
        <v>4</v>
      </c>
      <c r="AK7" s="17" t="s">
        <v>4</v>
      </c>
      <c r="AL7" s="17" t="s">
        <v>4</v>
      </c>
      <c r="AM7" s="17" t="s">
        <v>4</v>
      </c>
      <c r="AN7" s="17" t="s">
        <v>4</v>
      </c>
      <c r="AO7" s="17" t="s">
        <v>4</v>
      </c>
      <c r="AP7" s="17" t="s">
        <v>4</v>
      </c>
      <c r="AQ7" s="17" t="s">
        <v>4</v>
      </c>
      <c r="AR7" s="17" t="s">
        <v>4</v>
      </c>
      <c r="AS7" s="17" t="s">
        <v>4</v>
      </c>
      <c r="AT7" s="17" t="s">
        <v>4</v>
      </c>
      <c r="AU7" s="17" t="s">
        <v>4</v>
      </c>
      <c r="AV7" s="17" t="s">
        <v>4</v>
      </c>
      <c r="AW7" s="17" t="s">
        <v>4</v>
      </c>
      <c r="AX7" s="17" t="s">
        <v>4</v>
      </c>
      <c r="AY7" s="17" t="s">
        <v>4</v>
      </c>
      <c r="AZ7" s="17" t="s">
        <v>4</v>
      </c>
      <c r="BA7" s="17" t="s">
        <v>4</v>
      </c>
      <c r="BB7" s="17" t="s">
        <v>4</v>
      </c>
      <c r="BC7" s="17" t="s">
        <v>4</v>
      </c>
      <c r="BD7" s="17" t="s">
        <v>4</v>
      </c>
      <c r="BE7" s="17" t="s">
        <v>4</v>
      </c>
      <c r="BF7" s="17" t="s">
        <v>4</v>
      </c>
      <c r="BG7" s="17" t="s">
        <v>4</v>
      </c>
      <c r="BH7" s="17" t="s">
        <v>4</v>
      </c>
      <c r="BI7" s="17" t="s">
        <v>4</v>
      </c>
      <c r="BJ7" s="17" t="s">
        <v>4</v>
      </c>
      <c r="BK7" s="17" t="s">
        <v>4</v>
      </c>
      <c r="BL7" s="17" t="s">
        <v>4</v>
      </c>
      <c r="BM7" s="17" t="s">
        <v>4</v>
      </c>
      <c r="BN7" s="17" t="s">
        <v>4</v>
      </c>
      <c r="BO7" s="17" t="s">
        <v>4</v>
      </c>
      <c r="BP7" s="17" t="s">
        <v>4</v>
      </c>
      <c r="BQ7" s="17" t="s">
        <v>4</v>
      </c>
      <c r="BR7" s="17" t="s">
        <v>4</v>
      </c>
      <c r="BS7" s="17" t="s">
        <v>4</v>
      </c>
      <c r="BT7" s="17" t="s">
        <v>4</v>
      </c>
      <c r="BU7" s="17" t="s">
        <v>4</v>
      </c>
      <c r="BV7" s="17" t="s">
        <v>4</v>
      </c>
      <c r="BW7" s="17" t="s">
        <v>4</v>
      </c>
      <c r="BX7" s="17" t="s">
        <v>4</v>
      </c>
      <c r="BY7" s="17" t="s">
        <v>4</v>
      </c>
      <c r="BZ7" s="17" t="s">
        <v>4</v>
      </c>
      <c r="CA7" s="17" t="s">
        <v>4</v>
      </c>
      <c r="CB7" s="17" t="s">
        <v>4</v>
      </c>
      <c r="CC7" s="17" t="s">
        <v>4</v>
      </c>
      <c r="CD7" s="17" t="s">
        <v>4</v>
      </c>
      <c r="CE7" s="17" t="s">
        <v>4</v>
      </c>
      <c r="CF7" s="17" t="s">
        <v>4</v>
      </c>
      <c r="CG7" s="17" t="s">
        <v>4</v>
      </c>
      <c r="CH7" s="17" t="s">
        <v>4</v>
      </c>
      <c r="CI7" s="17" t="s">
        <v>4</v>
      </c>
      <c r="CJ7" s="17" t="s">
        <v>4</v>
      </c>
      <c r="CK7" s="17" t="s">
        <v>4</v>
      </c>
      <c r="CL7" s="17" t="s">
        <v>4</v>
      </c>
      <c r="CM7" s="17" t="s">
        <v>4</v>
      </c>
      <c r="CN7" s="17" t="s">
        <v>4</v>
      </c>
      <c r="CO7" s="17" t="s">
        <v>4</v>
      </c>
      <c r="CP7" s="17" t="s">
        <v>4</v>
      </c>
      <c r="CQ7" s="17" t="s">
        <v>4</v>
      </c>
      <c r="CR7" s="17" t="s">
        <v>4</v>
      </c>
      <c r="CS7" s="17" t="s">
        <v>4</v>
      </c>
      <c r="CT7" s="17" t="s">
        <v>4</v>
      </c>
      <c r="CU7" s="17" t="s">
        <v>4</v>
      </c>
      <c r="CV7" s="17" t="s">
        <v>4</v>
      </c>
      <c r="CW7" s="17" t="s">
        <v>4</v>
      </c>
      <c r="CX7" s="17" t="s">
        <v>4</v>
      </c>
      <c r="CY7" s="17" t="s">
        <v>4</v>
      </c>
      <c r="CZ7" s="17" t="s">
        <v>4</v>
      </c>
      <c r="DA7" s="17" t="s">
        <v>4</v>
      </c>
      <c r="DB7" s="17" t="s">
        <v>4</v>
      </c>
      <c r="DC7" s="17" t="s">
        <v>4</v>
      </c>
      <c r="DD7" s="17" t="s">
        <v>4</v>
      </c>
      <c r="DE7" s="17" t="s">
        <v>4</v>
      </c>
      <c r="DF7" s="17" t="s">
        <v>4</v>
      </c>
      <c r="DG7" s="17" t="s">
        <v>4</v>
      </c>
      <c r="DH7" s="17" t="s">
        <v>4</v>
      </c>
      <c r="DI7" s="17" t="s">
        <v>4</v>
      </c>
      <c r="DJ7" s="17" t="s">
        <v>4</v>
      </c>
      <c r="DK7" s="17" t="s">
        <v>4</v>
      </c>
      <c r="DL7" s="17" t="s">
        <v>4</v>
      </c>
      <c r="DM7" s="17" t="s">
        <v>4</v>
      </c>
      <c r="DN7" s="17" t="s">
        <v>4</v>
      </c>
      <c r="DO7" s="17" t="s">
        <v>4</v>
      </c>
      <c r="DP7" s="17" t="s">
        <v>4</v>
      </c>
      <c r="DQ7" s="17" t="s">
        <v>4</v>
      </c>
      <c r="DR7" s="17" t="s">
        <v>4</v>
      </c>
      <c r="DS7" s="17" t="s">
        <v>4</v>
      </c>
      <c r="DT7" s="17" t="s">
        <v>4</v>
      </c>
      <c r="DU7" s="17" t="s">
        <v>4</v>
      </c>
      <c r="DV7" s="17" t="s">
        <v>4</v>
      </c>
      <c r="DW7" s="17" t="s">
        <v>4</v>
      </c>
      <c r="DX7" s="17" t="s">
        <v>4</v>
      </c>
      <c r="DY7" s="17" t="s">
        <v>4</v>
      </c>
      <c r="DZ7" s="17" t="s">
        <v>4</v>
      </c>
      <c r="EA7" s="17" t="s">
        <v>4</v>
      </c>
      <c r="EB7" s="17" t="s">
        <v>4</v>
      </c>
      <c r="EC7" s="17" t="s">
        <v>4</v>
      </c>
      <c r="ED7" s="17" t="s">
        <v>4</v>
      </c>
      <c r="EE7" s="17" t="s">
        <v>4</v>
      </c>
      <c r="EF7" s="17" t="s">
        <v>4</v>
      </c>
      <c r="EG7" s="17" t="s">
        <v>4</v>
      </c>
      <c r="EH7" s="17" t="s">
        <v>4</v>
      </c>
      <c r="EI7" s="17" t="s">
        <v>4</v>
      </c>
      <c r="EJ7" s="17" t="s">
        <v>4</v>
      </c>
      <c r="EK7" s="17" t="s">
        <v>4</v>
      </c>
      <c r="EL7" s="17" t="s">
        <v>4</v>
      </c>
      <c r="EM7" s="17" t="s">
        <v>4</v>
      </c>
      <c r="EN7" s="17" t="s">
        <v>4</v>
      </c>
      <c r="EO7" s="17" t="s">
        <v>4</v>
      </c>
      <c r="EP7" s="17" t="s">
        <v>4</v>
      </c>
      <c r="EQ7" s="17" t="s">
        <v>4</v>
      </c>
      <c r="ER7" s="17" t="s">
        <v>4</v>
      </c>
      <c r="ES7" s="17" t="s">
        <v>4</v>
      </c>
      <c r="ET7" s="17" t="s">
        <v>4</v>
      </c>
      <c r="EU7" s="17" t="s">
        <v>4</v>
      </c>
      <c r="EV7" s="17" t="s">
        <v>4</v>
      </c>
      <c r="EW7" s="17" t="s">
        <v>4</v>
      </c>
      <c r="EX7" s="17" t="s">
        <v>4</v>
      </c>
      <c r="EY7" s="17" t="s">
        <v>4</v>
      </c>
      <c r="EZ7" s="17" t="s">
        <v>4</v>
      </c>
      <c r="FA7" s="17" t="s">
        <v>4</v>
      </c>
      <c r="FB7" s="17" t="s">
        <v>4</v>
      </c>
      <c r="FC7" s="17" t="s">
        <v>4</v>
      </c>
      <c r="FD7" s="17" t="s">
        <v>4</v>
      </c>
      <c r="FE7" s="17" t="s">
        <v>4</v>
      </c>
      <c r="FF7" s="17" t="s">
        <v>4</v>
      </c>
      <c r="FG7" s="17" t="s">
        <v>4</v>
      </c>
      <c r="FH7" s="17" t="s">
        <v>4</v>
      </c>
      <c r="FI7" s="17" t="s">
        <v>4</v>
      </c>
      <c r="FJ7" s="17" t="s">
        <v>4</v>
      </c>
      <c r="FK7" s="17" t="s">
        <v>4</v>
      </c>
      <c r="FL7" s="17" t="s">
        <v>4</v>
      </c>
      <c r="FM7" s="17" t="s">
        <v>4</v>
      </c>
      <c r="FN7" s="17" t="s">
        <v>4</v>
      </c>
      <c r="FO7" s="17" t="s">
        <v>4</v>
      </c>
      <c r="FP7" s="17" t="s">
        <v>4</v>
      </c>
      <c r="FQ7" s="17" t="s">
        <v>4</v>
      </c>
      <c r="FR7" s="17" t="s">
        <v>4</v>
      </c>
      <c r="FS7" s="17" t="s">
        <v>4</v>
      </c>
      <c r="FT7" s="17" t="s">
        <v>4</v>
      </c>
      <c r="FU7" s="17" t="s">
        <v>4</v>
      </c>
      <c r="FV7" s="17" t="s">
        <v>4</v>
      </c>
      <c r="FW7" s="17" t="s">
        <v>4</v>
      </c>
      <c r="FX7" s="17" t="s">
        <v>4</v>
      </c>
      <c r="FY7" s="17" t="s">
        <v>4</v>
      </c>
      <c r="FZ7" s="17" t="s">
        <v>4</v>
      </c>
      <c r="GA7" s="17" t="s">
        <v>4</v>
      </c>
      <c r="GB7" s="17" t="s">
        <v>4</v>
      </c>
      <c r="GC7" s="17" t="s">
        <v>4</v>
      </c>
      <c r="GD7" s="17" t="s">
        <v>4</v>
      </c>
      <c r="GE7" s="17" t="s">
        <v>4</v>
      </c>
      <c r="GF7" s="17" t="s">
        <v>4</v>
      </c>
      <c r="GG7" s="17" t="s">
        <v>4</v>
      </c>
      <c r="GH7" s="17" t="s">
        <v>4</v>
      </c>
      <c r="GI7" s="17" t="s">
        <v>4</v>
      </c>
      <c r="GJ7" s="17" t="s">
        <v>4</v>
      </c>
      <c r="GK7" s="17" t="s">
        <v>4</v>
      </c>
      <c r="GL7" s="17" t="s">
        <v>4</v>
      </c>
      <c r="GM7" s="17" t="s">
        <v>4</v>
      </c>
      <c r="GN7" s="17" t="s">
        <v>4</v>
      </c>
      <c r="GO7" s="17" t="s">
        <v>4</v>
      </c>
      <c r="GP7" s="17" t="s">
        <v>4</v>
      </c>
      <c r="GQ7" s="17" t="s">
        <v>4</v>
      </c>
      <c r="GR7" s="17" t="s">
        <v>4</v>
      </c>
      <c r="GS7" s="17" t="s">
        <v>4</v>
      </c>
      <c r="GT7" s="17" t="s">
        <v>4</v>
      </c>
      <c r="GU7" s="17" t="s">
        <v>4</v>
      </c>
      <c r="GV7" s="17" t="s">
        <v>4</v>
      </c>
      <c r="GW7" s="17" t="s">
        <v>4</v>
      </c>
      <c r="GX7" s="17" t="s">
        <v>4</v>
      </c>
      <c r="GY7" s="17" t="s">
        <v>4</v>
      </c>
      <c r="GZ7" s="17" t="s">
        <v>4</v>
      </c>
      <c r="HA7" s="17" t="s">
        <v>4</v>
      </c>
      <c r="HB7" s="17" t="s">
        <v>4</v>
      </c>
      <c r="HC7" s="17" t="s">
        <v>4</v>
      </c>
      <c r="HD7" s="17" t="s">
        <v>4</v>
      </c>
      <c r="HE7" s="17" t="s">
        <v>4</v>
      </c>
      <c r="HF7" s="17" t="s">
        <v>4</v>
      </c>
      <c r="HG7" s="17" t="s">
        <v>4</v>
      </c>
      <c r="HH7" s="17" t="s">
        <v>4</v>
      </c>
      <c r="HI7" s="17" t="s">
        <v>4</v>
      </c>
      <c r="HJ7" s="17" t="s">
        <v>4</v>
      </c>
      <c r="HK7" s="17" t="s">
        <v>4</v>
      </c>
      <c r="HL7" s="17" t="s">
        <v>4</v>
      </c>
      <c r="HM7" s="17" t="s">
        <v>4</v>
      </c>
      <c r="HN7" s="17" t="s">
        <v>4</v>
      </c>
      <c r="HO7" s="17" t="s">
        <v>4</v>
      </c>
      <c r="HP7" s="17" t="s">
        <v>4</v>
      </c>
      <c r="HQ7" s="17" t="s">
        <v>4</v>
      </c>
      <c r="HR7" s="17" t="s">
        <v>4</v>
      </c>
      <c r="HS7" s="17" t="s">
        <v>4</v>
      </c>
      <c r="HT7" s="17" t="s">
        <v>4</v>
      </c>
      <c r="HU7" s="17" t="s">
        <v>4</v>
      </c>
      <c r="HV7" s="17" t="s">
        <v>4</v>
      </c>
      <c r="HW7" s="17" t="s">
        <v>4</v>
      </c>
      <c r="HX7" s="17" t="s">
        <v>4</v>
      </c>
      <c r="HY7" s="17" t="s">
        <v>4</v>
      </c>
      <c r="HZ7" s="17" t="s">
        <v>4</v>
      </c>
      <c r="IA7" s="17" t="s">
        <v>4</v>
      </c>
      <c r="IB7" s="17" t="s">
        <v>4</v>
      </c>
      <c r="IC7" s="17" t="s">
        <v>4</v>
      </c>
      <c r="ID7" s="17" t="s">
        <v>4</v>
      </c>
      <c r="IE7" s="17" t="s">
        <v>4</v>
      </c>
      <c r="IF7" s="17" t="s">
        <v>4</v>
      </c>
      <c r="IG7" s="17" t="s">
        <v>4</v>
      </c>
      <c r="IH7" s="17" t="s">
        <v>4</v>
      </c>
      <c r="II7" s="17" t="s">
        <v>4</v>
      </c>
      <c r="IJ7" s="17" t="s">
        <v>4</v>
      </c>
      <c r="IK7" s="17" t="s">
        <v>4</v>
      </c>
      <c r="IL7" s="17" t="s">
        <v>4</v>
      </c>
      <c r="IM7" s="17" t="s">
        <v>4</v>
      </c>
      <c r="IN7" s="17" t="s">
        <v>4</v>
      </c>
    </row>
    <row r="8" spans="1:248" x14ac:dyDescent="0.25">
      <c r="C8" s="2"/>
      <c r="D8" s="2"/>
      <c r="E8" s="5"/>
      <c r="F8" s="6"/>
      <c r="G8" s="6"/>
      <c r="H8" s="6"/>
      <c r="I8" s="6"/>
      <c r="J8" s="3" t="s">
        <v>1483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</row>
    <row r="9" spans="1:248" x14ac:dyDescent="0.25">
      <c r="C9" s="2"/>
      <c r="D9" s="2"/>
      <c r="E9" s="5"/>
      <c r="F9" s="6"/>
      <c r="G9" s="6"/>
      <c r="H9" s="6"/>
      <c r="I9" s="6"/>
      <c r="J9" s="3" t="s">
        <v>1484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</row>
    <row r="10" spans="1:248" x14ac:dyDescent="0.25">
      <c r="C10" s="2"/>
      <c r="D10" s="2"/>
      <c r="E10" s="5"/>
      <c r="F10" s="6"/>
      <c r="G10" s="6"/>
      <c r="H10" s="6"/>
      <c r="I10" s="6"/>
      <c r="J10" s="3" t="s">
        <v>1485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</row>
    <row r="11" spans="1:248" x14ac:dyDescent="0.25">
      <c r="C11" s="2"/>
      <c r="D11" s="2"/>
      <c r="E11" s="5"/>
      <c r="F11" s="6"/>
      <c r="G11" s="6"/>
      <c r="H11" s="6"/>
      <c r="I11" s="6"/>
      <c r="J11" s="3" t="s">
        <v>1486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</row>
    <row r="12" spans="1:248" x14ac:dyDescent="0.25">
      <c r="B12" s="3" t="s">
        <v>1504</v>
      </c>
      <c r="C12" s="3" t="s">
        <v>1487</v>
      </c>
      <c r="D12" s="3" t="s">
        <v>1497</v>
      </c>
      <c r="E12" s="3" t="s">
        <v>1476</v>
      </c>
      <c r="F12" s="3" t="s">
        <v>1475</v>
      </c>
      <c r="G12" s="3" t="s">
        <v>40</v>
      </c>
      <c r="H12" s="3"/>
      <c r="I12" s="3" t="s">
        <v>41</v>
      </c>
      <c r="J12"/>
      <c r="K12"/>
    </row>
    <row r="13" spans="1:248" s="1" customFormat="1" x14ac:dyDescent="0.25">
      <c r="A13" s="2"/>
      <c r="B13" s="50"/>
      <c r="C13" s="25"/>
      <c r="F13" s="50"/>
      <c r="H13" s="50"/>
    </row>
    <row r="14" spans="1:248" s="1" customFormat="1" x14ac:dyDescent="0.25">
      <c r="A14" s="2"/>
      <c r="B14" s="50"/>
      <c r="C14" s="25"/>
      <c r="F14" s="50"/>
      <c r="H14" s="50"/>
    </row>
    <row r="15" spans="1:248" s="1" customFormat="1" x14ac:dyDescent="0.25">
      <c r="A15" s="2"/>
      <c r="B15" s="50"/>
      <c r="C15" s="25"/>
      <c r="F15" s="50"/>
      <c r="H15" s="50"/>
    </row>
    <row r="16" spans="1:248" s="1" customFormat="1" x14ac:dyDescent="0.25">
      <c r="A16" s="2"/>
      <c r="B16" s="50"/>
      <c r="C16" s="25"/>
      <c r="F16" s="50"/>
      <c r="H16" s="50"/>
    </row>
    <row r="17" spans="1:11" s="1" customFormat="1" x14ac:dyDescent="0.25">
      <c r="A17" s="2"/>
      <c r="B17" s="50"/>
      <c r="C17" s="25"/>
      <c r="F17" s="50"/>
      <c r="H17" s="50"/>
    </row>
    <row r="18" spans="1:11" s="1" customFormat="1" x14ac:dyDescent="0.25">
      <c r="A18" s="2"/>
      <c r="B18" s="50"/>
      <c r="C18" s="25"/>
      <c r="F18" s="50"/>
      <c r="H18" s="50"/>
    </row>
    <row r="19" spans="1:11" s="1" customFormat="1" x14ac:dyDescent="0.25">
      <c r="A19" s="2"/>
    </row>
    <row r="20" spans="1:11" x14ac:dyDescent="0.25">
      <c r="B20"/>
      <c r="J20"/>
      <c r="K20"/>
    </row>
    <row r="21" spans="1:11" x14ac:dyDescent="0.25">
      <c r="B21"/>
      <c r="J21"/>
      <c r="K21"/>
    </row>
    <row r="22" spans="1:11" x14ac:dyDescent="0.25">
      <c r="B22"/>
      <c r="J22"/>
      <c r="K22"/>
    </row>
    <row r="23" spans="1:11" x14ac:dyDescent="0.25">
      <c r="B23"/>
      <c r="J23"/>
      <c r="K23"/>
    </row>
    <row r="24" spans="1:11" x14ac:dyDescent="0.25">
      <c r="B24"/>
      <c r="J24"/>
      <c r="K24"/>
    </row>
    <row r="25" spans="1:11" x14ac:dyDescent="0.25">
      <c r="B25"/>
      <c r="J25"/>
      <c r="K25"/>
    </row>
    <row r="26" spans="1:11" x14ac:dyDescent="0.25">
      <c r="B26"/>
      <c r="J26"/>
      <c r="K26"/>
    </row>
    <row r="27" spans="1:11" x14ac:dyDescent="0.25">
      <c r="B27"/>
      <c r="J27"/>
      <c r="K27"/>
    </row>
    <row r="28" spans="1:11" x14ac:dyDescent="0.25">
      <c r="B28"/>
      <c r="J28"/>
      <c r="K28"/>
    </row>
    <row r="29" spans="1:11" x14ac:dyDescent="0.25">
      <c r="B29"/>
      <c r="J29"/>
      <c r="K29"/>
    </row>
    <row r="30" spans="1:11" x14ac:dyDescent="0.25">
      <c r="B30"/>
      <c r="J30"/>
      <c r="K30"/>
    </row>
    <row r="31" spans="1:11" x14ac:dyDescent="0.25">
      <c r="B31"/>
      <c r="J31"/>
      <c r="K31"/>
    </row>
    <row r="32" spans="1:11" x14ac:dyDescent="0.25">
      <c r="B32"/>
      <c r="J32"/>
      <c r="K32"/>
    </row>
    <row r="33" spans="2:11" x14ac:dyDescent="0.25">
      <c r="B33"/>
      <c r="J33"/>
      <c r="K33"/>
    </row>
    <row r="34" spans="2:11" x14ac:dyDescent="0.25">
      <c r="B34"/>
      <c r="J34"/>
      <c r="K34"/>
    </row>
    <row r="35" spans="2:11" x14ac:dyDescent="0.25">
      <c r="B35"/>
      <c r="J35"/>
      <c r="K35"/>
    </row>
    <row r="36" spans="2:11" x14ac:dyDescent="0.25">
      <c r="B36"/>
      <c r="J36"/>
      <c r="K36"/>
    </row>
    <row r="37" spans="2:11" x14ac:dyDescent="0.25">
      <c r="B37"/>
      <c r="J37"/>
      <c r="K37"/>
    </row>
    <row r="38" spans="2:11" x14ac:dyDescent="0.25">
      <c r="B38"/>
      <c r="J38"/>
      <c r="K38"/>
    </row>
    <row r="39" spans="2:11" x14ac:dyDescent="0.25">
      <c r="B39"/>
      <c r="J39"/>
      <c r="K39"/>
    </row>
    <row r="40" spans="2:11" x14ac:dyDescent="0.25">
      <c r="B40"/>
      <c r="J40"/>
      <c r="K40"/>
    </row>
    <row r="41" spans="2:11" x14ac:dyDescent="0.25">
      <c r="B41"/>
      <c r="J41"/>
      <c r="K41"/>
    </row>
    <row r="42" spans="2:11" x14ac:dyDescent="0.25">
      <c r="B42"/>
      <c r="J42"/>
      <c r="K42"/>
    </row>
    <row r="43" spans="2:11" x14ac:dyDescent="0.25">
      <c r="B43"/>
      <c r="J43"/>
      <c r="K43"/>
    </row>
    <row r="44" spans="2:11" x14ac:dyDescent="0.25">
      <c r="B44"/>
      <c r="J44"/>
      <c r="K44"/>
    </row>
    <row r="45" spans="2:11" x14ac:dyDescent="0.25">
      <c r="B45"/>
      <c r="J45"/>
      <c r="K45"/>
    </row>
    <row r="46" spans="2:11" x14ac:dyDescent="0.25">
      <c r="B46"/>
      <c r="J46"/>
      <c r="K4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B262"/>
  <sheetViews>
    <sheetView zoomScale="85" zoomScaleNormal="85" workbookViewId="0">
      <pane ySplit="12" topLeftCell="A19" activePane="bottomLeft" state="frozen"/>
      <selection pane="bottomLeft" activeCell="A25" sqref="A25"/>
    </sheetView>
  </sheetViews>
  <sheetFormatPr defaultRowHeight="15" x14ac:dyDescent="0.25"/>
  <cols>
    <col min="1" max="1" width="18.140625" customWidth="1"/>
    <col min="10" max="10" width="8.42578125" customWidth="1"/>
    <col min="11" max="17" width="11.5703125" customWidth="1"/>
    <col min="18" max="18" width="23.140625" customWidth="1"/>
    <col min="19" max="19" width="24.28515625" customWidth="1"/>
    <col min="20" max="20" width="14.28515625" customWidth="1"/>
  </cols>
  <sheetData>
    <row r="1" spans="1:54" x14ac:dyDescent="0.25">
      <c r="A1" s="26"/>
      <c r="B1" s="26" t="s">
        <v>632</v>
      </c>
      <c r="C1" s="26"/>
      <c r="D1" s="26" t="s">
        <v>926</v>
      </c>
      <c r="E1" s="26" t="s">
        <v>886</v>
      </c>
      <c r="G1" s="26" t="s">
        <v>635</v>
      </c>
      <c r="H1" s="26"/>
      <c r="J1" s="26" t="s">
        <v>903</v>
      </c>
      <c r="K1" s="26"/>
      <c r="L1" s="26" t="s">
        <v>634</v>
      </c>
      <c r="M1" s="26"/>
      <c r="Q1" s="26"/>
      <c r="R1" s="26" t="s">
        <v>929</v>
      </c>
      <c r="S1" s="26" t="s">
        <v>0</v>
      </c>
      <c r="T1" s="26" t="s">
        <v>957</v>
      </c>
    </row>
    <row r="2" spans="1:54" x14ac:dyDescent="0.25">
      <c r="A2" s="26"/>
      <c r="B2" s="26" t="s">
        <v>860</v>
      </c>
      <c r="C2" s="26" t="s">
        <v>69</v>
      </c>
      <c r="D2" s="26" t="s">
        <v>881</v>
      </c>
      <c r="E2">
        <v>5</v>
      </c>
      <c r="G2" s="26" t="s">
        <v>880</v>
      </c>
      <c r="H2" s="26" t="s">
        <v>881</v>
      </c>
      <c r="J2" s="26" t="s">
        <v>904</v>
      </c>
      <c r="K2" s="26" t="s">
        <v>906</v>
      </c>
      <c r="L2" s="26" t="s">
        <v>887</v>
      </c>
      <c r="M2" s="26" t="s">
        <v>624</v>
      </c>
      <c r="O2" s="26"/>
      <c r="P2" s="26"/>
      <c r="Q2" s="26" t="s">
        <v>952</v>
      </c>
      <c r="R2" s="26" t="s">
        <v>930</v>
      </c>
      <c r="S2" s="26" t="s">
        <v>931</v>
      </c>
      <c r="T2" s="26">
        <v>1000000</v>
      </c>
    </row>
    <row r="3" spans="1:54" x14ac:dyDescent="0.25">
      <c r="A3" s="26"/>
      <c r="B3" s="26" t="s">
        <v>861</v>
      </c>
      <c r="C3" s="26" t="s">
        <v>70</v>
      </c>
      <c r="D3" s="26" t="s">
        <v>881</v>
      </c>
      <c r="E3">
        <v>5</v>
      </c>
      <c r="G3" s="26" t="s">
        <v>882</v>
      </c>
      <c r="H3" s="26" t="s">
        <v>883</v>
      </c>
      <c r="J3" s="26" t="s">
        <v>905</v>
      </c>
      <c r="K3" s="26" t="s">
        <v>907</v>
      </c>
      <c r="L3" s="26" t="s">
        <v>909</v>
      </c>
      <c r="M3" s="26" t="s">
        <v>623</v>
      </c>
      <c r="Q3" s="26" t="s">
        <v>954</v>
      </c>
      <c r="R3" s="26" t="s">
        <v>932</v>
      </c>
      <c r="S3" s="26" t="s">
        <v>933</v>
      </c>
      <c r="T3" s="26">
        <v>900000</v>
      </c>
    </row>
    <row r="4" spans="1:54" x14ac:dyDescent="0.25">
      <c r="A4" s="26"/>
      <c r="B4" s="26" t="s">
        <v>862</v>
      </c>
      <c r="C4" s="26" t="s">
        <v>869</v>
      </c>
      <c r="D4" s="26" t="s">
        <v>881</v>
      </c>
      <c r="E4">
        <v>5</v>
      </c>
      <c r="G4" s="26" t="s">
        <v>884</v>
      </c>
      <c r="H4" s="26" t="s">
        <v>885</v>
      </c>
      <c r="J4" s="26" t="s">
        <v>923</v>
      </c>
      <c r="K4" s="26" t="s">
        <v>924</v>
      </c>
      <c r="L4" s="26" t="s">
        <v>898</v>
      </c>
      <c r="M4" s="26" t="s">
        <v>913</v>
      </c>
      <c r="Q4" s="26" t="s">
        <v>953</v>
      </c>
      <c r="R4" s="26" t="s">
        <v>934</v>
      </c>
      <c r="S4" s="26" t="s">
        <v>935</v>
      </c>
      <c r="T4" s="26">
        <v>950000</v>
      </c>
    </row>
    <row r="5" spans="1:54" x14ac:dyDescent="0.25">
      <c r="B5" s="26" t="s">
        <v>863</v>
      </c>
      <c r="C5" s="26" t="s">
        <v>870</v>
      </c>
      <c r="D5" s="26" t="s">
        <v>881</v>
      </c>
      <c r="E5">
        <v>5</v>
      </c>
      <c r="J5" s="26"/>
      <c r="K5" s="26"/>
      <c r="L5" s="26" t="s">
        <v>897</v>
      </c>
      <c r="M5" s="26" t="s">
        <v>914</v>
      </c>
      <c r="Q5" s="26" t="s">
        <v>896</v>
      </c>
      <c r="R5" s="26" t="s">
        <v>936</v>
      </c>
      <c r="S5" s="26" t="s">
        <v>937</v>
      </c>
      <c r="T5" s="26">
        <v>1000000</v>
      </c>
    </row>
    <row r="6" spans="1:54" x14ac:dyDescent="0.25">
      <c r="B6" s="38" t="s">
        <v>864</v>
      </c>
      <c r="C6" s="38" t="s">
        <v>878</v>
      </c>
      <c r="L6" s="26" t="s">
        <v>910</v>
      </c>
      <c r="M6" s="26" t="s">
        <v>915</v>
      </c>
      <c r="Q6" s="26" t="s">
        <v>910</v>
      </c>
      <c r="R6" s="26" t="s">
        <v>938</v>
      </c>
      <c r="S6" s="26" t="s">
        <v>939</v>
      </c>
      <c r="T6" s="26">
        <v>1000000</v>
      </c>
    </row>
    <row r="7" spans="1:54" x14ac:dyDescent="0.25">
      <c r="B7" s="26" t="s">
        <v>865</v>
      </c>
      <c r="C7" s="26" t="s">
        <v>71</v>
      </c>
      <c r="D7" t="s">
        <v>883</v>
      </c>
      <c r="E7">
        <v>50</v>
      </c>
      <c r="L7" s="26" t="s">
        <v>896</v>
      </c>
      <c r="M7" s="26" t="s">
        <v>916</v>
      </c>
      <c r="Q7" s="26" t="s">
        <v>955</v>
      </c>
      <c r="R7" s="26" t="s">
        <v>940</v>
      </c>
      <c r="S7" s="26" t="s">
        <v>941</v>
      </c>
      <c r="T7" s="26">
        <v>1000000</v>
      </c>
    </row>
    <row r="8" spans="1:54" x14ac:dyDescent="0.25">
      <c r="B8" s="26" t="s">
        <v>866</v>
      </c>
      <c r="C8" s="26" t="s">
        <v>72</v>
      </c>
      <c r="D8" t="s">
        <v>883</v>
      </c>
      <c r="E8">
        <v>50</v>
      </c>
      <c r="L8" s="26" t="s">
        <v>902</v>
      </c>
      <c r="M8" s="26" t="s">
        <v>917</v>
      </c>
      <c r="Q8" s="26" t="s">
        <v>897</v>
      </c>
      <c r="R8" s="26" t="s">
        <v>942</v>
      </c>
      <c r="S8" s="26" t="s">
        <v>943</v>
      </c>
      <c r="T8" s="26">
        <v>1000000</v>
      </c>
    </row>
    <row r="9" spans="1:54" x14ac:dyDescent="0.25">
      <c r="B9" s="26" t="s">
        <v>867</v>
      </c>
      <c r="C9" s="26" t="s">
        <v>872</v>
      </c>
      <c r="D9" s="26" t="s">
        <v>881</v>
      </c>
      <c r="E9">
        <v>5</v>
      </c>
      <c r="L9" s="26" t="s">
        <v>911</v>
      </c>
      <c r="M9" s="26" t="s">
        <v>875</v>
      </c>
      <c r="Q9" s="26" t="s">
        <v>898</v>
      </c>
      <c r="R9" s="26" t="s">
        <v>944</v>
      </c>
      <c r="S9" s="26" t="s">
        <v>874</v>
      </c>
      <c r="T9" s="26">
        <v>1000000</v>
      </c>
    </row>
    <row r="10" spans="1:54" x14ac:dyDescent="0.25">
      <c r="B10" s="46" t="s">
        <v>871</v>
      </c>
      <c r="C10" s="46" t="s">
        <v>873</v>
      </c>
      <c r="D10" s="26" t="s">
        <v>881</v>
      </c>
      <c r="E10">
        <v>5</v>
      </c>
      <c r="L10" s="26" t="s">
        <v>912</v>
      </c>
      <c r="M10" s="26" t="s">
        <v>918</v>
      </c>
      <c r="Q10" s="26" t="s">
        <v>902</v>
      </c>
      <c r="R10" s="26" t="s">
        <v>945</v>
      </c>
      <c r="S10" s="26" t="s">
        <v>946</v>
      </c>
      <c r="T10" s="26">
        <v>1000000</v>
      </c>
    </row>
    <row r="11" spans="1:54" x14ac:dyDescent="0.25">
      <c r="B11" s="38" t="s">
        <v>876</v>
      </c>
      <c r="C11" s="38" t="s">
        <v>877</v>
      </c>
      <c r="Q11" s="26" t="s">
        <v>956</v>
      </c>
      <c r="R11" s="26" t="s">
        <v>947</v>
      </c>
      <c r="S11" s="26" t="s">
        <v>948</v>
      </c>
      <c r="T11" s="26">
        <v>1000000</v>
      </c>
      <c r="AK11" t="s">
        <v>1449</v>
      </c>
    </row>
    <row r="12" spans="1:54" x14ac:dyDescent="0.25">
      <c r="A12" s="34" t="s">
        <v>868</v>
      </c>
      <c r="B12" s="33" t="s">
        <v>632</v>
      </c>
      <c r="C12" s="33" t="s">
        <v>634</v>
      </c>
      <c r="D12" s="33" t="s">
        <v>635</v>
      </c>
      <c r="E12" s="33" t="s">
        <v>886</v>
      </c>
      <c r="F12" s="34" t="s">
        <v>632</v>
      </c>
      <c r="G12" s="34" t="s">
        <v>635</v>
      </c>
      <c r="H12" s="33" t="s">
        <v>903</v>
      </c>
      <c r="I12" s="33" t="s">
        <v>919</v>
      </c>
      <c r="J12" s="33" t="s">
        <v>920</v>
      </c>
      <c r="K12" s="33" t="s">
        <v>922</v>
      </c>
      <c r="L12" s="33" t="s">
        <v>921</v>
      </c>
      <c r="M12" s="33" t="s">
        <v>636</v>
      </c>
      <c r="N12" s="33" t="s">
        <v>926</v>
      </c>
      <c r="O12" s="33" t="s">
        <v>927</v>
      </c>
      <c r="P12" s="33" t="s">
        <v>949</v>
      </c>
      <c r="Q12" s="33" t="s">
        <v>928</v>
      </c>
      <c r="R12" s="41" t="s">
        <v>908</v>
      </c>
      <c r="S12" s="41" t="s">
        <v>65</v>
      </c>
      <c r="T12" s="41" t="s">
        <v>2</v>
      </c>
      <c r="U12" s="41" t="s">
        <v>34</v>
      </c>
      <c r="V12" s="41" t="s">
        <v>69</v>
      </c>
      <c r="W12" s="41" t="s">
        <v>70</v>
      </c>
      <c r="X12" s="41" t="s">
        <v>869</v>
      </c>
      <c r="Y12" s="41" t="s">
        <v>873</v>
      </c>
      <c r="Z12" s="41" t="s">
        <v>74</v>
      </c>
      <c r="AA12" s="41" t="s">
        <v>75</v>
      </c>
      <c r="AB12" s="41" t="s">
        <v>71</v>
      </c>
      <c r="AC12" s="41" t="s">
        <v>72</v>
      </c>
      <c r="AD12" s="41" t="s">
        <v>960</v>
      </c>
      <c r="AE12" s="41" t="s">
        <v>961</v>
      </c>
      <c r="AF12" s="41" t="s">
        <v>962</v>
      </c>
      <c r="AG12" s="41" t="s">
        <v>623</v>
      </c>
      <c r="AH12" s="41" t="s">
        <v>624</v>
      </c>
      <c r="AI12" s="41" t="s">
        <v>112</v>
      </c>
      <c r="AK12" t="s">
        <v>908</v>
      </c>
      <c r="AL12" t="s">
        <v>65</v>
      </c>
      <c r="AM12" t="s">
        <v>2</v>
      </c>
      <c r="AN12" t="s">
        <v>34</v>
      </c>
      <c r="AO12" t="s">
        <v>69</v>
      </c>
      <c r="AP12" t="s">
        <v>70</v>
      </c>
      <c r="AQ12" t="s">
        <v>869</v>
      </c>
      <c r="AR12" t="s">
        <v>873</v>
      </c>
      <c r="AS12" t="s">
        <v>74</v>
      </c>
      <c r="AT12" t="s">
        <v>75</v>
      </c>
      <c r="AU12" t="s">
        <v>71</v>
      </c>
      <c r="AV12" t="s">
        <v>72</v>
      </c>
      <c r="AW12" t="s">
        <v>960</v>
      </c>
      <c r="AX12" t="s">
        <v>961</v>
      </c>
      <c r="AY12" t="s">
        <v>962</v>
      </c>
      <c r="AZ12" t="s">
        <v>623</v>
      </c>
      <c r="BA12" t="s">
        <v>624</v>
      </c>
      <c r="BB12" t="s">
        <v>112</v>
      </c>
    </row>
    <row r="13" spans="1:54" x14ac:dyDescent="0.25">
      <c r="A13" s="26" t="s">
        <v>860</v>
      </c>
      <c r="B13" s="26" t="str">
        <f t="shared" ref="B13:B23" si="0">RIGHT(LEFT(A13,3),3)</f>
        <v>F01</v>
      </c>
      <c r="F13" t="str">
        <f t="shared" ref="F13:F22" si="1">VLOOKUP(B13,$B$2:$C$11,2)</f>
        <v>MMA1</v>
      </c>
      <c r="H13" s="12" t="s">
        <v>904</v>
      </c>
      <c r="I13" t="str">
        <f t="shared" ref="I13:I22" si="2">VLOOKUP(H13,$J$2:$K$4,2)</f>
        <v>B921</v>
      </c>
      <c r="R13" t="str">
        <f t="shared" ref="R13:R76" si="3">I13&amp;F13&amp;C13&amp;G13&amp;E13</f>
        <v>B921MMA1</v>
      </c>
      <c r="S13" t="str">
        <f t="shared" ref="S13:S22" si="4">F13</f>
        <v>MMA1</v>
      </c>
      <c r="T13" t="s">
        <v>35</v>
      </c>
    </row>
    <row r="14" spans="1:54" x14ac:dyDescent="0.25">
      <c r="A14" s="26" t="s">
        <v>861</v>
      </c>
      <c r="B14" s="26" t="str">
        <f t="shared" si="0"/>
        <v>F02</v>
      </c>
      <c r="F14" t="str">
        <f t="shared" si="1"/>
        <v>MMA2</v>
      </c>
      <c r="H14" s="12" t="s">
        <v>904</v>
      </c>
      <c r="I14" t="str">
        <f t="shared" si="2"/>
        <v>B921</v>
      </c>
      <c r="R14" t="str">
        <f t="shared" si="3"/>
        <v>B921MMA2</v>
      </c>
      <c r="S14" t="str">
        <f t="shared" si="4"/>
        <v>MMA2</v>
      </c>
      <c r="T14" t="s">
        <v>35</v>
      </c>
    </row>
    <row r="15" spans="1:54" x14ac:dyDescent="0.25">
      <c r="A15" s="26" t="s">
        <v>862</v>
      </c>
      <c r="B15" s="26" t="str">
        <f t="shared" si="0"/>
        <v>F03</v>
      </c>
      <c r="F15" t="str">
        <f t="shared" si="1"/>
        <v>IBMA1</v>
      </c>
      <c r="H15" s="12" t="s">
        <v>904</v>
      </c>
      <c r="I15" t="str">
        <f t="shared" si="2"/>
        <v>B921</v>
      </c>
      <c r="R15" t="str">
        <f t="shared" si="3"/>
        <v>B921IBMA1</v>
      </c>
      <c r="S15" t="str">
        <f t="shared" si="4"/>
        <v>IBMA1</v>
      </c>
      <c r="T15" t="s">
        <v>35</v>
      </c>
    </row>
    <row r="16" spans="1:54" x14ac:dyDescent="0.25">
      <c r="A16" s="26" t="s">
        <v>863</v>
      </c>
      <c r="B16" s="26" t="str">
        <f t="shared" si="0"/>
        <v>F04</v>
      </c>
      <c r="F16" t="str">
        <f t="shared" si="1"/>
        <v>NMBA1</v>
      </c>
      <c r="H16" s="12" t="s">
        <v>904</v>
      </c>
      <c r="I16" t="str">
        <f t="shared" si="2"/>
        <v>B921</v>
      </c>
      <c r="R16" t="str">
        <f t="shared" si="3"/>
        <v>B921NMBA1</v>
      </c>
      <c r="S16" t="str">
        <f t="shared" si="4"/>
        <v>NMBA1</v>
      </c>
      <c r="T16" t="s">
        <v>35</v>
      </c>
    </row>
    <row r="17" spans="1:54" x14ac:dyDescent="0.25">
      <c r="A17" s="26" t="s">
        <v>864</v>
      </c>
      <c r="B17" s="26" t="str">
        <f t="shared" si="0"/>
        <v>F05</v>
      </c>
      <c r="F17" t="str">
        <f t="shared" si="1"/>
        <v>TBA1</v>
      </c>
      <c r="H17" s="12" t="s">
        <v>904</v>
      </c>
      <c r="I17" t="str">
        <f t="shared" si="2"/>
        <v>B921</v>
      </c>
      <c r="R17" t="str">
        <f t="shared" si="3"/>
        <v>B921TBA1</v>
      </c>
      <c r="S17" t="str">
        <f t="shared" si="4"/>
        <v>TBA1</v>
      </c>
      <c r="T17" t="s">
        <v>35</v>
      </c>
    </row>
    <row r="18" spans="1:54" x14ac:dyDescent="0.25">
      <c r="A18" s="26" t="s">
        <v>865</v>
      </c>
      <c r="B18" s="26" t="str">
        <f t="shared" si="0"/>
        <v>F06</v>
      </c>
      <c r="F18" t="str">
        <f t="shared" si="1"/>
        <v>MAA1</v>
      </c>
      <c r="H18" s="12" t="s">
        <v>904</v>
      </c>
      <c r="I18" t="str">
        <f t="shared" si="2"/>
        <v>B921</v>
      </c>
      <c r="R18" t="str">
        <f t="shared" si="3"/>
        <v>B921MAA1</v>
      </c>
      <c r="S18" t="str">
        <f t="shared" si="4"/>
        <v>MAA1</v>
      </c>
      <c r="T18" t="s">
        <v>35</v>
      </c>
    </row>
    <row r="19" spans="1:54" x14ac:dyDescent="0.25">
      <c r="A19" s="26" t="s">
        <v>866</v>
      </c>
      <c r="B19" s="26" t="str">
        <f t="shared" si="0"/>
        <v>F07</v>
      </c>
      <c r="F19" t="str">
        <f t="shared" si="1"/>
        <v>MAA2</v>
      </c>
      <c r="H19" s="12" t="s">
        <v>904</v>
      </c>
      <c r="I19" t="str">
        <f t="shared" si="2"/>
        <v>B921</v>
      </c>
      <c r="R19" t="str">
        <f t="shared" si="3"/>
        <v>B921MAA2</v>
      </c>
      <c r="S19" t="str">
        <f t="shared" si="4"/>
        <v>MAA2</v>
      </c>
      <c r="T19" t="s">
        <v>35</v>
      </c>
    </row>
    <row r="20" spans="1:54" x14ac:dyDescent="0.25">
      <c r="A20" s="26" t="s">
        <v>867</v>
      </c>
      <c r="B20" s="26" t="str">
        <f t="shared" si="0"/>
        <v>F08</v>
      </c>
      <c r="F20" t="str">
        <f t="shared" si="1"/>
        <v>NBMA2</v>
      </c>
      <c r="H20" s="12" t="s">
        <v>904</v>
      </c>
      <c r="I20" t="str">
        <f t="shared" si="2"/>
        <v>B921</v>
      </c>
      <c r="R20" t="str">
        <f t="shared" si="3"/>
        <v>B921NBMA2</v>
      </c>
      <c r="S20" t="str">
        <f t="shared" si="4"/>
        <v>NBMA2</v>
      </c>
      <c r="T20" t="s">
        <v>35</v>
      </c>
    </row>
    <row r="21" spans="1:54" x14ac:dyDescent="0.25">
      <c r="A21" s="35" t="s">
        <v>871</v>
      </c>
      <c r="B21" s="35" t="str">
        <f t="shared" si="0"/>
        <v>F09</v>
      </c>
      <c r="C21" s="36"/>
      <c r="D21" s="36"/>
      <c r="E21" s="36"/>
      <c r="F21" s="36" t="str">
        <f t="shared" si="1"/>
        <v>IBMA2</v>
      </c>
      <c r="G21" s="36"/>
      <c r="H21" s="37" t="s">
        <v>904</v>
      </c>
      <c r="I21" t="str">
        <f t="shared" si="2"/>
        <v>B921</v>
      </c>
      <c r="R21" t="str">
        <f t="shared" si="3"/>
        <v>B921IBMA2</v>
      </c>
      <c r="S21" t="str">
        <f t="shared" si="4"/>
        <v>IBMA2</v>
      </c>
      <c r="T21" t="s">
        <v>35</v>
      </c>
    </row>
    <row r="22" spans="1:54" x14ac:dyDescent="0.25">
      <c r="A22" s="35" t="s">
        <v>876</v>
      </c>
      <c r="B22" s="35" t="str">
        <f t="shared" si="0"/>
        <v>F10</v>
      </c>
      <c r="C22" s="36"/>
      <c r="D22" s="36"/>
      <c r="E22" s="36"/>
      <c r="F22" s="36" t="str">
        <f t="shared" si="1"/>
        <v>TBA3</v>
      </c>
      <c r="G22" s="36"/>
      <c r="H22" s="37" t="s">
        <v>904</v>
      </c>
      <c r="I22" t="str">
        <f t="shared" si="2"/>
        <v>B921</v>
      </c>
      <c r="R22" t="str">
        <f t="shared" si="3"/>
        <v>B921TBA3</v>
      </c>
      <c r="S22" t="str">
        <f t="shared" si="4"/>
        <v>TBA3</v>
      </c>
      <c r="T22" t="s">
        <v>35</v>
      </c>
    </row>
    <row r="23" spans="1:54" x14ac:dyDescent="0.25">
      <c r="A23" s="35" t="s">
        <v>901</v>
      </c>
      <c r="B23" s="35" t="str">
        <f t="shared" si="0"/>
        <v>F11</v>
      </c>
      <c r="C23" s="36"/>
      <c r="D23" s="36"/>
      <c r="E23" s="36"/>
      <c r="F23" s="36" t="s">
        <v>925</v>
      </c>
      <c r="G23" s="36"/>
      <c r="H23" s="37" t="s">
        <v>923</v>
      </c>
      <c r="I23" t="str">
        <f>VLOOKUP(H23,$J$2:$K$4,2,FALSE)</f>
        <v>B910</v>
      </c>
      <c r="R23" t="str">
        <f t="shared" si="3"/>
        <v>B910TBAI</v>
      </c>
    </row>
    <row r="24" spans="1:54" x14ac:dyDescent="0.25">
      <c r="A24" s="26" t="s">
        <v>642</v>
      </c>
      <c r="B24" s="26" t="str">
        <f>RIGHT(LEFT(A24,3),3)</f>
        <v>F01</v>
      </c>
      <c r="C24" s="26" t="str">
        <f>RIGHT(LEFT(A24,5),2)</f>
        <v>B0</v>
      </c>
      <c r="D24" s="26" t="str">
        <f>RIGHT(LEFT(A24,7),2)</f>
        <v>01</v>
      </c>
      <c r="E24" s="26" t="str">
        <f>RIGHT(LEFT(A24,11),4)</f>
        <v>0090</v>
      </c>
      <c r="F24" t="str">
        <f t="shared" ref="F24:F87" si="5">VLOOKUP(B24,$B$2:$C$11,2)</f>
        <v>MMA1</v>
      </c>
      <c r="G24" t="str">
        <f t="shared" ref="G24:G87" si="6">VLOOKUP(D24,$G$2:$H$4,2,)</f>
        <v>IA</v>
      </c>
      <c r="H24" s="12" t="s">
        <v>905</v>
      </c>
      <c r="I24" t="str">
        <f t="shared" ref="I24:I87" si="7">VLOOKUP(H24,$J$2:$K$4,2)</f>
        <v>Z11F</v>
      </c>
      <c r="J24" t="str">
        <f t="shared" ref="J24:J87" si="8">VLOOKUP(C24,$L$2:$M$10,2,FALSE)</f>
        <v>Bulk</v>
      </c>
      <c r="K24" t="str">
        <f>LEFT(E24,3)</f>
        <v>009</v>
      </c>
      <c r="L24" t="str">
        <f>RIGHT(E24,1)</f>
        <v>0</v>
      </c>
      <c r="M24" s="40">
        <f>_xlfn.NUMBERVALUE(K24&amp;"."&amp;L24,".")</f>
        <v>9</v>
      </c>
      <c r="N24" s="40" t="str">
        <f>VLOOKUP(F24,$C$2:$E$11,2,FALSE)</f>
        <v>IA</v>
      </c>
      <c r="O24" s="40">
        <f>VLOOKUP(F24,$C$2:$E$11,3,FALSE)</f>
        <v>5</v>
      </c>
      <c r="P24" s="40" t="s">
        <v>628</v>
      </c>
      <c r="Q24" s="40" t="str">
        <f>IF(OR(C24="DP",C24="DN"),C24&amp;P24,C24)</f>
        <v>B0</v>
      </c>
      <c r="R24" t="str">
        <f t="shared" si="3"/>
        <v>Z11FMMA1B0IA0090</v>
      </c>
      <c r="S24" t="str">
        <f>F24&amp;" "&amp;J24&amp;" "&amp;G24&amp;" "&amp;M24&amp;" ppm"</f>
        <v>MMA1 Bulk IA 9 ppm</v>
      </c>
      <c r="T24" t="s">
        <v>35</v>
      </c>
      <c r="U24">
        <f>VLOOKUP(Q24,$Q$2:$T$11,4,FALSE)</f>
        <v>1000000</v>
      </c>
      <c r="V24">
        <f>IF($F24=V$12,$U$24,0)</f>
        <v>1000000</v>
      </c>
      <c r="W24">
        <f t="shared" ref="W24:AC39" si="9">IF($F24=W$12,$U$24,0)</f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  <c r="AC24">
        <f t="shared" si="9"/>
        <v>0</v>
      </c>
      <c r="AD24" s="22">
        <f t="shared" ref="AD24:AD87" si="10">U24/1000000*IF(G24="IA",IF(N24="IA",MAX(M24-O24,0),M24),0)</f>
        <v>4</v>
      </c>
      <c r="AE24" s="22">
        <f>U24/1000000*IF(G24="MEHQ",IF(N24="MEHQ",MAX(M24-O24,0),M24),0)</f>
        <v>0</v>
      </c>
      <c r="AF24" s="22">
        <f>U24/1000000*IF(G24="HQ",IF(N24="HQ",MAX(M24-O24,0),M24),0)</f>
        <v>0</v>
      </c>
      <c r="AG24">
        <f>IF(Q24="DPMAA",U24/200,0)</f>
        <v>0</v>
      </c>
      <c r="AH24">
        <f>IF(Q24="DNBMA",U24/180,IF(Q24="DNMMA",U24/190,0))</f>
        <v>0</v>
      </c>
      <c r="AI24">
        <f>IF(Q24="I0",U24/1000,0)</f>
        <v>0</v>
      </c>
      <c r="AK24" t="s">
        <v>973</v>
      </c>
      <c r="AL24" t="s">
        <v>974</v>
      </c>
      <c r="AM24" t="s">
        <v>35</v>
      </c>
      <c r="AN24">
        <v>1000000</v>
      </c>
      <c r="AO24">
        <v>1000000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 x14ac:dyDescent="0.25">
      <c r="A25" s="26" t="s">
        <v>643</v>
      </c>
      <c r="B25" s="26" t="str">
        <f t="shared" ref="B25:B88" si="11">RIGHT(LEFT(A25,3),3)</f>
        <v>F01</v>
      </c>
      <c r="C25" s="26" t="str">
        <f t="shared" ref="C25:C88" si="12">RIGHT(LEFT(A25,5),2)</f>
        <v>B0</v>
      </c>
      <c r="D25" s="26" t="str">
        <f t="shared" ref="D25:D88" si="13">RIGHT(LEFT(A25,7),2)</f>
        <v>02</v>
      </c>
      <c r="E25" s="26" t="str">
        <f t="shared" ref="E25:E88" si="14">RIGHT(LEFT(A25,11),4)</f>
        <v>0150</v>
      </c>
      <c r="F25" t="str">
        <f t="shared" si="5"/>
        <v>MMA1</v>
      </c>
      <c r="G25" t="str">
        <f t="shared" si="6"/>
        <v>MEHQ</v>
      </c>
      <c r="H25" s="12" t="s">
        <v>905</v>
      </c>
      <c r="I25" t="str">
        <f t="shared" si="7"/>
        <v>Z11F</v>
      </c>
      <c r="J25" t="str">
        <f t="shared" si="8"/>
        <v>Bulk</v>
      </c>
      <c r="K25" t="str">
        <f t="shared" ref="K25:K88" si="15">LEFT(E25,3)</f>
        <v>015</v>
      </c>
      <c r="L25" t="str">
        <f t="shared" ref="L25:L88" si="16">RIGHT(E25,1)</f>
        <v>0</v>
      </c>
      <c r="M25" s="40">
        <f t="shared" ref="M25:M88" si="17">_xlfn.NUMBERVALUE(K25&amp;"."&amp;L25,".")</f>
        <v>15</v>
      </c>
      <c r="N25" s="40" t="str">
        <f t="shared" ref="N25:N88" si="18">VLOOKUP(F25,$C$2:$E$11,2,FALSE)</f>
        <v>IA</v>
      </c>
      <c r="O25" s="40">
        <f t="shared" ref="O25:O88" si="19">VLOOKUP(F25,$C$2:$E$11,3,FALSE)</f>
        <v>5</v>
      </c>
      <c r="P25" s="40" t="s">
        <v>628</v>
      </c>
      <c r="Q25" s="40" t="str">
        <f t="shared" ref="Q25:Q88" si="20">IF(OR(C25="DP",C25="DN"),C25&amp;P25,C25)</f>
        <v>B0</v>
      </c>
      <c r="R25" t="str">
        <f t="shared" si="3"/>
        <v>Z11FMMA1B0MEHQ0150</v>
      </c>
      <c r="S25" t="str">
        <f t="shared" ref="S25:S88" si="21">F25&amp;" "&amp;J25&amp;" "&amp;G25&amp;" "&amp;M25&amp;" ppm"</f>
        <v>MMA1 Bulk MEHQ 15 ppm</v>
      </c>
      <c r="T25" t="s">
        <v>35</v>
      </c>
      <c r="U25">
        <f t="shared" ref="U25:U88" si="22">VLOOKUP(Q25,$Q$2:$T$11,4,FALSE)</f>
        <v>1000000</v>
      </c>
      <c r="V25">
        <f t="shared" ref="V25:AC69" si="23">IF($F25=V$12,$U$24,0)</f>
        <v>1000000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  <c r="AC25">
        <f t="shared" si="9"/>
        <v>0</v>
      </c>
      <c r="AD25" s="22">
        <f t="shared" si="10"/>
        <v>0</v>
      </c>
      <c r="AE25" s="22">
        <f t="shared" ref="AE25:AE88" si="24">U25/1000000*IF(G25="MEHQ",IF(N25="MEHQ",MAX(M25-O25,0),M25),0)</f>
        <v>15</v>
      </c>
      <c r="AF25" s="22">
        <f t="shared" ref="AF25:AF88" si="25">U25/1000000*IF(G25="HQ",IF(N25="HQ",MAX(M25-O25,0),M25),0)</f>
        <v>0</v>
      </c>
      <c r="AG25">
        <f t="shared" ref="AG25:AG88" si="26">IF(Q25="DPMAA",U25/200,0)</f>
        <v>0</v>
      </c>
      <c r="AH25">
        <f t="shared" ref="AH25:AH88" si="27">IF(Q25="DNBMA",U25/180,IF(Q25="DNMMA",U25/190,0))</f>
        <v>0</v>
      </c>
      <c r="AI25">
        <f t="shared" ref="AI25:AI88" si="28">IF(Q25="I0",U25/1000,0)</f>
        <v>0</v>
      </c>
      <c r="AK25" t="s">
        <v>975</v>
      </c>
      <c r="AL25" t="s">
        <v>976</v>
      </c>
      <c r="AM25" t="s">
        <v>35</v>
      </c>
      <c r="AN25">
        <v>1000000</v>
      </c>
      <c r="AO25">
        <v>1000000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15</v>
      </c>
      <c r="AY25">
        <v>0</v>
      </c>
      <c r="AZ25">
        <v>0</v>
      </c>
      <c r="BA25">
        <v>0</v>
      </c>
      <c r="BB25">
        <v>0</v>
      </c>
    </row>
    <row r="26" spans="1:54" x14ac:dyDescent="0.25">
      <c r="A26" s="26" t="s">
        <v>644</v>
      </c>
      <c r="B26" s="26" t="str">
        <f t="shared" si="11"/>
        <v>F01</v>
      </c>
      <c r="C26" s="26" t="str">
        <f t="shared" si="12"/>
        <v>B0</v>
      </c>
      <c r="D26" s="26" t="str">
        <f t="shared" si="13"/>
        <v>01</v>
      </c>
      <c r="E26" s="26" t="str">
        <f t="shared" si="14"/>
        <v>0050</v>
      </c>
      <c r="F26" t="str">
        <f t="shared" si="5"/>
        <v>MMA1</v>
      </c>
      <c r="G26" t="str">
        <f t="shared" si="6"/>
        <v>IA</v>
      </c>
      <c r="H26" s="12" t="s">
        <v>905</v>
      </c>
      <c r="I26" t="str">
        <f t="shared" si="7"/>
        <v>Z11F</v>
      </c>
      <c r="J26" t="str">
        <f t="shared" si="8"/>
        <v>Bulk</v>
      </c>
      <c r="K26" t="str">
        <f t="shared" si="15"/>
        <v>005</v>
      </c>
      <c r="L26" t="str">
        <f t="shared" si="16"/>
        <v>0</v>
      </c>
      <c r="M26" s="40">
        <f t="shared" si="17"/>
        <v>5</v>
      </c>
      <c r="N26" s="40" t="str">
        <f t="shared" si="18"/>
        <v>IA</v>
      </c>
      <c r="O26" s="40">
        <f t="shared" si="19"/>
        <v>5</v>
      </c>
      <c r="P26" s="40" t="s">
        <v>628</v>
      </c>
      <c r="Q26" s="40" t="str">
        <f t="shared" si="20"/>
        <v>B0</v>
      </c>
      <c r="R26" t="str">
        <f t="shared" si="3"/>
        <v>Z11FMMA1B0IA0050</v>
      </c>
      <c r="S26" t="str">
        <f t="shared" si="21"/>
        <v>MMA1 Bulk IA 5 ppm</v>
      </c>
      <c r="T26" t="s">
        <v>35</v>
      </c>
      <c r="U26">
        <f t="shared" si="22"/>
        <v>1000000</v>
      </c>
      <c r="V26">
        <f t="shared" si="23"/>
        <v>1000000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 s="22">
        <f t="shared" si="10"/>
        <v>0</v>
      </c>
      <c r="AE26" s="22">
        <f t="shared" si="24"/>
        <v>0</v>
      </c>
      <c r="AF26" s="22">
        <f t="shared" si="25"/>
        <v>0</v>
      </c>
      <c r="AG26">
        <f t="shared" si="26"/>
        <v>0</v>
      </c>
      <c r="AH26">
        <f t="shared" si="27"/>
        <v>0</v>
      </c>
      <c r="AI26">
        <f t="shared" si="28"/>
        <v>0</v>
      </c>
      <c r="AK26" t="s">
        <v>977</v>
      </c>
      <c r="AL26" t="s">
        <v>978</v>
      </c>
      <c r="AM26" t="s">
        <v>35</v>
      </c>
      <c r="AN26">
        <v>1000000</v>
      </c>
      <c r="AO26">
        <v>1000000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 x14ac:dyDescent="0.25">
      <c r="A27" s="26" t="s">
        <v>645</v>
      </c>
      <c r="B27" s="26" t="str">
        <f t="shared" si="11"/>
        <v>F01</v>
      </c>
      <c r="C27" s="26" t="str">
        <f t="shared" si="12"/>
        <v>B0</v>
      </c>
      <c r="D27" s="26" t="str">
        <f t="shared" si="13"/>
        <v>01</v>
      </c>
      <c r="E27" s="26" t="str">
        <f t="shared" si="14"/>
        <v>0060</v>
      </c>
      <c r="F27" t="str">
        <f t="shared" si="5"/>
        <v>MMA1</v>
      </c>
      <c r="G27" t="str">
        <f t="shared" si="6"/>
        <v>IA</v>
      </c>
      <c r="H27" s="12" t="s">
        <v>905</v>
      </c>
      <c r="I27" t="str">
        <f t="shared" si="7"/>
        <v>Z11F</v>
      </c>
      <c r="J27" t="str">
        <f t="shared" si="8"/>
        <v>Bulk</v>
      </c>
      <c r="K27" t="str">
        <f t="shared" si="15"/>
        <v>006</v>
      </c>
      <c r="L27" t="str">
        <f t="shared" si="16"/>
        <v>0</v>
      </c>
      <c r="M27" s="40">
        <f t="shared" si="17"/>
        <v>6</v>
      </c>
      <c r="N27" s="40" t="str">
        <f t="shared" si="18"/>
        <v>IA</v>
      </c>
      <c r="O27" s="40">
        <f t="shared" si="19"/>
        <v>5</v>
      </c>
      <c r="P27" s="40" t="s">
        <v>628</v>
      </c>
      <c r="Q27" s="40" t="str">
        <f t="shared" si="20"/>
        <v>B0</v>
      </c>
      <c r="R27" t="str">
        <f t="shared" si="3"/>
        <v>Z11FMMA1B0IA0060</v>
      </c>
      <c r="S27" t="str">
        <f t="shared" si="21"/>
        <v>MMA1 Bulk IA 6 ppm</v>
      </c>
      <c r="T27" t="s">
        <v>35</v>
      </c>
      <c r="U27">
        <f t="shared" si="22"/>
        <v>1000000</v>
      </c>
      <c r="V27">
        <f t="shared" si="23"/>
        <v>1000000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 s="22">
        <f t="shared" si="10"/>
        <v>1</v>
      </c>
      <c r="AE27" s="22">
        <f t="shared" si="24"/>
        <v>0</v>
      </c>
      <c r="AF27" s="22">
        <f t="shared" si="25"/>
        <v>0</v>
      </c>
      <c r="AG27">
        <f t="shared" si="26"/>
        <v>0</v>
      </c>
      <c r="AH27">
        <f t="shared" si="27"/>
        <v>0</v>
      </c>
      <c r="AI27">
        <f t="shared" si="28"/>
        <v>0</v>
      </c>
      <c r="AK27" t="s">
        <v>979</v>
      </c>
      <c r="AL27" t="s">
        <v>980</v>
      </c>
      <c r="AM27" t="s">
        <v>35</v>
      </c>
      <c r="AN27">
        <v>1000000</v>
      </c>
      <c r="AO27">
        <v>1000000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25">
      <c r="A28" s="26" t="s">
        <v>646</v>
      </c>
      <c r="B28" s="26" t="str">
        <f t="shared" si="11"/>
        <v>F01</v>
      </c>
      <c r="C28" s="26" t="str">
        <f t="shared" si="12"/>
        <v>B0</v>
      </c>
      <c r="D28" s="26" t="str">
        <f t="shared" si="13"/>
        <v>01</v>
      </c>
      <c r="E28" s="26" t="str">
        <f t="shared" si="14"/>
        <v>0070</v>
      </c>
      <c r="F28" t="str">
        <f t="shared" si="5"/>
        <v>MMA1</v>
      </c>
      <c r="G28" t="str">
        <f t="shared" si="6"/>
        <v>IA</v>
      </c>
      <c r="H28" s="12" t="s">
        <v>905</v>
      </c>
      <c r="I28" t="str">
        <f t="shared" si="7"/>
        <v>Z11F</v>
      </c>
      <c r="J28" t="str">
        <f t="shared" si="8"/>
        <v>Bulk</v>
      </c>
      <c r="K28" t="str">
        <f t="shared" si="15"/>
        <v>007</v>
      </c>
      <c r="L28" t="str">
        <f t="shared" si="16"/>
        <v>0</v>
      </c>
      <c r="M28" s="40">
        <f t="shared" si="17"/>
        <v>7</v>
      </c>
      <c r="N28" s="40" t="str">
        <f t="shared" si="18"/>
        <v>IA</v>
      </c>
      <c r="O28" s="40">
        <f t="shared" si="19"/>
        <v>5</v>
      </c>
      <c r="P28" s="40" t="s">
        <v>628</v>
      </c>
      <c r="Q28" s="40" t="str">
        <f t="shared" si="20"/>
        <v>B0</v>
      </c>
      <c r="R28" t="str">
        <f t="shared" si="3"/>
        <v>Z11FMMA1B0IA0070</v>
      </c>
      <c r="S28" t="str">
        <f t="shared" si="21"/>
        <v>MMA1 Bulk IA 7 ppm</v>
      </c>
      <c r="T28" t="s">
        <v>35</v>
      </c>
      <c r="U28">
        <f t="shared" si="22"/>
        <v>1000000</v>
      </c>
      <c r="V28">
        <f t="shared" si="23"/>
        <v>1000000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 s="22">
        <f t="shared" si="10"/>
        <v>2</v>
      </c>
      <c r="AE28" s="22">
        <f t="shared" si="24"/>
        <v>0</v>
      </c>
      <c r="AF28" s="22">
        <f t="shared" si="25"/>
        <v>0</v>
      </c>
      <c r="AG28">
        <f t="shared" si="26"/>
        <v>0</v>
      </c>
      <c r="AH28">
        <f t="shared" si="27"/>
        <v>0</v>
      </c>
      <c r="AI28">
        <f t="shared" si="28"/>
        <v>0</v>
      </c>
      <c r="AK28" t="s">
        <v>981</v>
      </c>
      <c r="AL28" t="s">
        <v>982</v>
      </c>
      <c r="AM28" t="s">
        <v>35</v>
      </c>
      <c r="AN28">
        <v>1000000</v>
      </c>
      <c r="AO28">
        <v>1000000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 x14ac:dyDescent="0.25">
      <c r="A29" s="26" t="s">
        <v>647</v>
      </c>
      <c r="B29" s="26" t="str">
        <f t="shared" si="11"/>
        <v>F01</v>
      </c>
      <c r="C29" s="26" t="str">
        <f t="shared" si="12"/>
        <v>B0</v>
      </c>
      <c r="D29" s="26" t="str">
        <f t="shared" si="13"/>
        <v>01</v>
      </c>
      <c r="E29" s="26" t="str">
        <f t="shared" si="14"/>
        <v>0080</v>
      </c>
      <c r="F29" t="str">
        <f t="shared" si="5"/>
        <v>MMA1</v>
      </c>
      <c r="G29" t="str">
        <f t="shared" si="6"/>
        <v>IA</v>
      </c>
      <c r="H29" s="12" t="s">
        <v>905</v>
      </c>
      <c r="I29" t="str">
        <f t="shared" si="7"/>
        <v>Z11F</v>
      </c>
      <c r="J29" t="str">
        <f t="shared" si="8"/>
        <v>Bulk</v>
      </c>
      <c r="K29" t="str">
        <f t="shared" si="15"/>
        <v>008</v>
      </c>
      <c r="L29" t="str">
        <f t="shared" si="16"/>
        <v>0</v>
      </c>
      <c r="M29" s="40">
        <f t="shared" si="17"/>
        <v>8</v>
      </c>
      <c r="N29" s="40" t="str">
        <f t="shared" si="18"/>
        <v>IA</v>
      </c>
      <c r="O29" s="40">
        <f t="shared" si="19"/>
        <v>5</v>
      </c>
      <c r="P29" s="40" t="s">
        <v>628</v>
      </c>
      <c r="Q29" s="40" t="str">
        <f t="shared" si="20"/>
        <v>B0</v>
      </c>
      <c r="R29" t="str">
        <f t="shared" si="3"/>
        <v>Z11FMMA1B0IA0080</v>
      </c>
      <c r="S29" t="str">
        <f t="shared" si="21"/>
        <v>MMA1 Bulk IA 8 ppm</v>
      </c>
      <c r="T29" t="s">
        <v>35</v>
      </c>
      <c r="U29">
        <f t="shared" si="22"/>
        <v>1000000</v>
      </c>
      <c r="V29">
        <f t="shared" si="23"/>
        <v>1000000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  <c r="AC29">
        <f t="shared" si="9"/>
        <v>0</v>
      </c>
      <c r="AD29" s="22">
        <f t="shared" si="10"/>
        <v>3</v>
      </c>
      <c r="AE29" s="22">
        <f t="shared" si="24"/>
        <v>0</v>
      </c>
      <c r="AF29" s="22">
        <f t="shared" si="25"/>
        <v>0</v>
      </c>
      <c r="AG29">
        <f t="shared" si="26"/>
        <v>0</v>
      </c>
      <c r="AH29">
        <f t="shared" si="27"/>
        <v>0</v>
      </c>
      <c r="AI29">
        <f t="shared" si="28"/>
        <v>0</v>
      </c>
      <c r="AK29" t="s">
        <v>983</v>
      </c>
      <c r="AL29" t="s">
        <v>984</v>
      </c>
      <c r="AM29" t="s">
        <v>35</v>
      </c>
      <c r="AN29">
        <v>1000000</v>
      </c>
      <c r="AO29">
        <v>1000000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x14ac:dyDescent="0.25">
      <c r="A30" s="26" t="s">
        <v>648</v>
      </c>
      <c r="B30" s="26" t="str">
        <f t="shared" si="11"/>
        <v>F01</v>
      </c>
      <c r="C30" s="26" t="str">
        <f t="shared" si="12"/>
        <v>B0</v>
      </c>
      <c r="D30" s="26" t="str">
        <f t="shared" si="13"/>
        <v>01</v>
      </c>
      <c r="E30" s="26" t="str">
        <f t="shared" si="14"/>
        <v>0100</v>
      </c>
      <c r="F30" t="str">
        <f t="shared" si="5"/>
        <v>MMA1</v>
      </c>
      <c r="G30" t="str">
        <f t="shared" si="6"/>
        <v>IA</v>
      </c>
      <c r="H30" s="12" t="s">
        <v>905</v>
      </c>
      <c r="I30" t="str">
        <f t="shared" si="7"/>
        <v>Z11F</v>
      </c>
      <c r="J30" t="str">
        <f t="shared" si="8"/>
        <v>Bulk</v>
      </c>
      <c r="K30" t="str">
        <f t="shared" si="15"/>
        <v>010</v>
      </c>
      <c r="L30" t="str">
        <f t="shared" si="16"/>
        <v>0</v>
      </c>
      <c r="M30" s="40">
        <f t="shared" si="17"/>
        <v>10</v>
      </c>
      <c r="N30" s="40" t="str">
        <f t="shared" si="18"/>
        <v>IA</v>
      </c>
      <c r="O30" s="40">
        <f t="shared" si="19"/>
        <v>5</v>
      </c>
      <c r="P30" s="40" t="s">
        <v>628</v>
      </c>
      <c r="Q30" s="40" t="str">
        <f t="shared" si="20"/>
        <v>B0</v>
      </c>
      <c r="R30" t="str">
        <f t="shared" si="3"/>
        <v>Z11FMMA1B0IA0100</v>
      </c>
      <c r="S30" t="str">
        <f t="shared" si="21"/>
        <v>MMA1 Bulk IA 10 ppm</v>
      </c>
      <c r="T30" t="s">
        <v>35</v>
      </c>
      <c r="U30">
        <f t="shared" si="22"/>
        <v>1000000</v>
      </c>
      <c r="V30">
        <f t="shared" si="23"/>
        <v>1000000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  <c r="AC30">
        <f t="shared" si="9"/>
        <v>0</v>
      </c>
      <c r="AD30" s="22">
        <f t="shared" si="10"/>
        <v>5</v>
      </c>
      <c r="AE30" s="22">
        <f t="shared" si="24"/>
        <v>0</v>
      </c>
      <c r="AF30" s="22">
        <f t="shared" si="25"/>
        <v>0</v>
      </c>
      <c r="AG30">
        <f t="shared" si="26"/>
        <v>0</v>
      </c>
      <c r="AH30">
        <f t="shared" si="27"/>
        <v>0</v>
      </c>
      <c r="AI30">
        <f t="shared" si="28"/>
        <v>0</v>
      </c>
      <c r="AK30" t="s">
        <v>985</v>
      </c>
      <c r="AL30" t="s">
        <v>986</v>
      </c>
      <c r="AM30" t="s">
        <v>35</v>
      </c>
      <c r="AN30">
        <v>1000000</v>
      </c>
      <c r="AO30">
        <v>1000000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5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 x14ac:dyDescent="0.25">
      <c r="A31" s="26" t="s">
        <v>649</v>
      </c>
      <c r="B31" s="26" t="str">
        <f t="shared" si="11"/>
        <v>F01</v>
      </c>
      <c r="C31" s="26" t="str">
        <f t="shared" si="12"/>
        <v>B0</v>
      </c>
      <c r="D31" s="26" t="str">
        <f t="shared" si="13"/>
        <v>01</v>
      </c>
      <c r="E31" s="26" t="str">
        <f t="shared" si="14"/>
        <v>0120</v>
      </c>
      <c r="F31" t="str">
        <f t="shared" si="5"/>
        <v>MMA1</v>
      </c>
      <c r="G31" t="str">
        <f t="shared" si="6"/>
        <v>IA</v>
      </c>
      <c r="H31" s="12" t="s">
        <v>905</v>
      </c>
      <c r="I31" t="str">
        <f t="shared" si="7"/>
        <v>Z11F</v>
      </c>
      <c r="J31" t="str">
        <f t="shared" si="8"/>
        <v>Bulk</v>
      </c>
      <c r="K31" t="str">
        <f t="shared" si="15"/>
        <v>012</v>
      </c>
      <c r="L31" t="str">
        <f t="shared" si="16"/>
        <v>0</v>
      </c>
      <c r="M31" s="40">
        <f t="shared" si="17"/>
        <v>12</v>
      </c>
      <c r="N31" s="40" t="str">
        <f t="shared" si="18"/>
        <v>IA</v>
      </c>
      <c r="O31" s="40">
        <f t="shared" si="19"/>
        <v>5</v>
      </c>
      <c r="P31" s="40" t="s">
        <v>628</v>
      </c>
      <c r="Q31" s="40" t="str">
        <f t="shared" si="20"/>
        <v>B0</v>
      </c>
      <c r="R31" t="str">
        <f t="shared" si="3"/>
        <v>Z11FMMA1B0IA0120</v>
      </c>
      <c r="S31" t="str">
        <f t="shared" si="21"/>
        <v>MMA1 Bulk IA 12 ppm</v>
      </c>
      <c r="T31" t="s">
        <v>35</v>
      </c>
      <c r="U31">
        <f t="shared" si="22"/>
        <v>1000000</v>
      </c>
      <c r="V31">
        <f t="shared" si="23"/>
        <v>1000000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  <c r="AC31">
        <f t="shared" si="9"/>
        <v>0</v>
      </c>
      <c r="AD31" s="22">
        <f t="shared" si="10"/>
        <v>7</v>
      </c>
      <c r="AE31" s="22">
        <f t="shared" si="24"/>
        <v>0</v>
      </c>
      <c r="AF31" s="22">
        <f t="shared" si="25"/>
        <v>0</v>
      </c>
      <c r="AG31">
        <f t="shared" si="26"/>
        <v>0</v>
      </c>
      <c r="AH31">
        <f t="shared" si="27"/>
        <v>0</v>
      </c>
      <c r="AI31">
        <f t="shared" si="28"/>
        <v>0</v>
      </c>
      <c r="AK31" t="s">
        <v>987</v>
      </c>
      <c r="AL31" t="s">
        <v>988</v>
      </c>
      <c r="AM31" t="s">
        <v>35</v>
      </c>
      <c r="AN31">
        <v>1000000</v>
      </c>
      <c r="AO31">
        <v>1000000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7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 x14ac:dyDescent="0.25">
      <c r="A32" s="26" t="s">
        <v>650</v>
      </c>
      <c r="B32" s="26" t="str">
        <f t="shared" si="11"/>
        <v>F01</v>
      </c>
      <c r="C32" s="26" t="str">
        <f t="shared" si="12"/>
        <v>B0</v>
      </c>
      <c r="D32" s="26" t="str">
        <f t="shared" si="13"/>
        <v>01</v>
      </c>
      <c r="E32" s="26" t="str">
        <f t="shared" si="14"/>
        <v>0130</v>
      </c>
      <c r="F32" t="str">
        <f t="shared" si="5"/>
        <v>MMA1</v>
      </c>
      <c r="G32" t="str">
        <f t="shared" si="6"/>
        <v>IA</v>
      </c>
      <c r="H32" s="12" t="s">
        <v>905</v>
      </c>
      <c r="I32" t="str">
        <f t="shared" si="7"/>
        <v>Z11F</v>
      </c>
      <c r="J32" t="str">
        <f t="shared" si="8"/>
        <v>Bulk</v>
      </c>
      <c r="K32" t="str">
        <f t="shared" si="15"/>
        <v>013</v>
      </c>
      <c r="L32" t="str">
        <f t="shared" si="16"/>
        <v>0</v>
      </c>
      <c r="M32" s="40">
        <f t="shared" si="17"/>
        <v>13</v>
      </c>
      <c r="N32" s="40" t="str">
        <f t="shared" si="18"/>
        <v>IA</v>
      </c>
      <c r="O32" s="40">
        <f t="shared" si="19"/>
        <v>5</v>
      </c>
      <c r="P32" s="40" t="s">
        <v>628</v>
      </c>
      <c r="Q32" s="40" t="str">
        <f t="shared" si="20"/>
        <v>B0</v>
      </c>
      <c r="R32" t="str">
        <f t="shared" si="3"/>
        <v>Z11FMMA1B0IA0130</v>
      </c>
      <c r="S32" t="str">
        <f t="shared" si="21"/>
        <v>MMA1 Bulk IA 13 ppm</v>
      </c>
      <c r="T32" t="s">
        <v>35</v>
      </c>
      <c r="U32">
        <f t="shared" si="22"/>
        <v>1000000</v>
      </c>
      <c r="V32">
        <f t="shared" si="23"/>
        <v>1000000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 s="22">
        <f t="shared" si="10"/>
        <v>8</v>
      </c>
      <c r="AE32" s="22">
        <f t="shared" si="24"/>
        <v>0</v>
      </c>
      <c r="AF32" s="22">
        <f t="shared" si="25"/>
        <v>0</v>
      </c>
      <c r="AG32">
        <f t="shared" si="26"/>
        <v>0</v>
      </c>
      <c r="AH32">
        <f t="shared" si="27"/>
        <v>0</v>
      </c>
      <c r="AI32">
        <f t="shared" si="28"/>
        <v>0</v>
      </c>
      <c r="AK32" t="s">
        <v>989</v>
      </c>
      <c r="AL32" t="s">
        <v>990</v>
      </c>
      <c r="AM32" t="s">
        <v>35</v>
      </c>
      <c r="AN32">
        <v>1000000</v>
      </c>
      <c r="AO32">
        <v>1000000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8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 x14ac:dyDescent="0.25">
      <c r="A33" s="26" t="s">
        <v>651</v>
      </c>
      <c r="B33" s="26" t="str">
        <f t="shared" si="11"/>
        <v>F01</v>
      </c>
      <c r="C33" s="26" t="str">
        <f t="shared" si="12"/>
        <v>B0</v>
      </c>
      <c r="D33" s="26" t="str">
        <f t="shared" si="13"/>
        <v>01</v>
      </c>
      <c r="E33" s="26" t="str">
        <f t="shared" si="14"/>
        <v>0150</v>
      </c>
      <c r="F33" t="str">
        <f t="shared" si="5"/>
        <v>MMA1</v>
      </c>
      <c r="G33" t="str">
        <f t="shared" si="6"/>
        <v>IA</v>
      </c>
      <c r="H33" s="12" t="s">
        <v>905</v>
      </c>
      <c r="I33" t="str">
        <f t="shared" si="7"/>
        <v>Z11F</v>
      </c>
      <c r="J33" t="str">
        <f t="shared" si="8"/>
        <v>Bulk</v>
      </c>
      <c r="K33" t="str">
        <f t="shared" si="15"/>
        <v>015</v>
      </c>
      <c r="L33" t="str">
        <f t="shared" si="16"/>
        <v>0</v>
      </c>
      <c r="M33" s="40">
        <f t="shared" si="17"/>
        <v>15</v>
      </c>
      <c r="N33" s="40" t="str">
        <f t="shared" si="18"/>
        <v>IA</v>
      </c>
      <c r="O33" s="40">
        <f t="shared" si="19"/>
        <v>5</v>
      </c>
      <c r="P33" s="40" t="s">
        <v>628</v>
      </c>
      <c r="Q33" s="40" t="str">
        <f t="shared" si="20"/>
        <v>B0</v>
      </c>
      <c r="R33" t="str">
        <f t="shared" si="3"/>
        <v>Z11FMMA1B0IA0150</v>
      </c>
      <c r="S33" t="str">
        <f t="shared" si="21"/>
        <v>MMA1 Bulk IA 15 ppm</v>
      </c>
      <c r="T33" t="s">
        <v>35</v>
      </c>
      <c r="U33">
        <f t="shared" si="22"/>
        <v>1000000</v>
      </c>
      <c r="V33">
        <f t="shared" si="23"/>
        <v>1000000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 s="22">
        <f t="shared" si="10"/>
        <v>10</v>
      </c>
      <c r="AE33" s="22">
        <f t="shared" si="24"/>
        <v>0</v>
      </c>
      <c r="AF33" s="22">
        <f t="shared" si="25"/>
        <v>0</v>
      </c>
      <c r="AG33">
        <f t="shared" si="26"/>
        <v>0</v>
      </c>
      <c r="AH33">
        <f t="shared" si="27"/>
        <v>0</v>
      </c>
      <c r="AI33">
        <f t="shared" si="28"/>
        <v>0</v>
      </c>
      <c r="AK33" t="s">
        <v>991</v>
      </c>
      <c r="AL33" t="s">
        <v>992</v>
      </c>
      <c r="AM33" t="s">
        <v>35</v>
      </c>
      <c r="AN33">
        <v>1000000</v>
      </c>
      <c r="AO33">
        <v>1000000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 x14ac:dyDescent="0.25">
      <c r="A34" s="26" t="s">
        <v>652</v>
      </c>
      <c r="B34" s="26" t="str">
        <f t="shared" si="11"/>
        <v>F01</v>
      </c>
      <c r="C34" s="26" t="str">
        <f t="shared" si="12"/>
        <v>B0</v>
      </c>
      <c r="D34" s="26" t="str">
        <f t="shared" si="13"/>
        <v>01</v>
      </c>
      <c r="E34" s="26" t="str">
        <f t="shared" si="14"/>
        <v>0200</v>
      </c>
      <c r="F34" t="str">
        <f t="shared" si="5"/>
        <v>MMA1</v>
      </c>
      <c r="G34" t="str">
        <f t="shared" si="6"/>
        <v>IA</v>
      </c>
      <c r="H34" s="12" t="s">
        <v>905</v>
      </c>
      <c r="I34" t="str">
        <f t="shared" si="7"/>
        <v>Z11F</v>
      </c>
      <c r="J34" t="str">
        <f t="shared" si="8"/>
        <v>Bulk</v>
      </c>
      <c r="K34" t="str">
        <f t="shared" si="15"/>
        <v>020</v>
      </c>
      <c r="L34" t="str">
        <f t="shared" si="16"/>
        <v>0</v>
      </c>
      <c r="M34" s="40">
        <f t="shared" si="17"/>
        <v>20</v>
      </c>
      <c r="N34" s="40" t="str">
        <f t="shared" si="18"/>
        <v>IA</v>
      </c>
      <c r="O34" s="40">
        <f t="shared" si="19"/>
        <v>5</v>
      </c>
      <c r="P34" s="40" t="s">
        <v>628</v>
      </c>
      <c r="Q34" s="40" t="str">
        <f t="shared" si="20"/>
        <v>B0</v>
      </c>
      <c r="R34" t="str">
        <f t="shared" si="3"/>
        <v>Z11FMMA1B0IA0200</v>
      </c>
      <c r="S34" t="str">
        <f t="shared" si="21"/>
        <v>MMA1 Bulk IA 20 ppm</v>
      </c>
      <c r="T34" t="s">
        <v>35</v>
      </c>
      <c r="U34">
        <f t="shared" si="22"/>
        <v>1000000</v>
      </c>
      <c r="V34">
        <f t="shared" si="23"/>
        <v>1000000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 s="22">
        <f t="shared" si="10"/>
        <v>15</v>
      </c>
      <c r="AE34" s="22">
        <f t="shared" si="24"/>
        <v>0</v>
      </c>
      <c r="AF34" s="22">
        <f t="shared" si="25"/>
        <v>0</v>
      </c>
      <c r="AG34">
        <f t="shared" si="26"/>
        <v>0</v>
      </c>
      <c r="AH34">
        <f t="shared" si="27"/>
        <v>0</v>
      </c>
      <c r="AI34">
        <f t="shared" si="28"/>
        <v>0</v>
      </c>
      <c r="AK34" t="s">
        <v>993</v>
      </c>
      <c r="AL34" t="s">
        <v>994</v>
      </c>
      <c r="AM34" t="s">
        <v>35</v>
      </c>
      <c r="AN34">
        <v>1000000</v>
      </c>
      <c r="AO34">
        <v>1000000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15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 x14ac:dyDescent="0.25">
      <c r="A35" s="26" t="s">
        <v>653</v>
      </c>
      <c r="B35" s="26" t="str">
        <f t="shared" si="11"/>
        <v>F01</v>
      </c>
      <c r="C35" s="26" t="str">
        <f t="shared" si="12"/>
        <v>B0</v>
      </c>
      <c r="D35" s="26" t="str">
        <f t="shared" si="13"/>
        <v>01</v>
      </c>
      <c r="E35" s="26" t="str">
        <f t="shared" si="14"/>
        <v>0500</v>
      </c>
      <c r="F35" t="str">
        <f t="shared" si="5"/>
        <v>MMA1</v>
      </c>
      <c r="G35" t="str">
        <f t="shared" si="6"/>
        <v>IA</v>
      </c>
      <c r="H35" s="12" t="s">
        <v>905</v>
      </c>
      <c r="I35" t="str">
        <f t="shared" si="7"/>
        <v>Z11F</v>
      </c>
      <c r="J35" t="str">
        <f t="shared" si="8"/>
        <v>Bulk</v>
      </c>
      <c r="K35" t="str">
        <f t="shared" si="15"/>
        <v>050</v>
      </c>
      <c r="L35" t="str">
        <f t="shared" si="16"/>
        <v>0</v>
      </c>
      <c r="M35" s="40">
        <f t="shared" si="17"/>
        <v>50</v>
      </c>
      <c r="N35" s="40" t="str">
        <f t="shared" si="18"/>
        <v>IA</v>
      </c>
      <c r="O35" s="40">
        <f t="shared" si="19"/>
        <v>5</v>
      </c>
      <c r="P35" s="40" t="s">
        <v>628</v>
      </c>
      <c r="Q35" s="40" t="str">
        <f t="shared" si="20"/>
        <v>B0</v>
      </c>
      <c r="R35" t="str">
        <f t="shared" si="3"/>
        <v>Z11FMMA1B0IA0500</v>
      </c>
      <c r="S35" t="str">
        <f t="shared" si="21"/>
        <v>MMA1 Bulk IA 50 ppm</v>
      </c>
      <c r="T35" t="s">
        <v>35</v>
      </c>
      <c r="U35">
        <f t="shared" si="22"/>
        <v>1000000</v>
      </c>
      <c r="V35">
        <f t="shared" si="23"/>
        <v>1000000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  <c r="AC35">
        <f t="shared" si="9"/>
        <v>0</v>
      </c>
      <c r="AD35" s="22">
        <f t="shared" si="10"/>
        <v>45</v>
      </c>
      <c r="AE35" s="22">
        <f t="shared" si="24"/>
        <v>0</v>
      </c>
      <c r="AF35" s="22">
        <f t="shared" si="25"/>
        <v>0</v>
      </c>
      <c r="AG35">
        <f t="shared" si="26"/>
        <v>0</v>
      </c>
      <c r="AH35">
        <f t="shared" si="27"/>
        <v>0</v>
      </c>
      <c r="AI35">
        <f t="shared" si="28"/>
        <v>0</v>
      </c>
      <c r="AK35" t="s">
        <v>995</v>
      </c>
      <c r="AL35" t="s">
        <v>996</v>
      </c>
      <c r="AM35" t="s">
        <v>35</v>
      </c>
      <c r="AN35">
        <v>1000000</v>
      </c>
      <c r="AO35">
        <v>1000000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45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 x14ac:dyDescent="0.25">
      <c r="A36" s="26" t="s">
        <v>654</v>
      </c>
      <c r="B36" s="26" t="str">
        <f t="shared" si="11"/>
        <v>F01</v>
      </c>
      <c r="C36" s="26" t="str">
        <f t="shared" si="12"/>
        <v>DN</v>
      </c>
      <c r="D36" s="26" t="str">
        <f t="shared" si="13"/>
        <v>01</v>
      </c>
      <c r="E36" s="26" t="str">
        <f t="shared" si="14"/>
        <v>0025</v>
      </c>
      <c r="F36" t="str">
        <f t="shared" si="5"/>
        <v>MMA1</v>
      </c>
      <c r="G36" t="str">
        <f t="shared" si="6"/>
        <v>IA</v>
      </c>
      <c r="H36" s="12" t="s">
        <v>905</v>
      </c>
      <c r="I36" t="str">
        <f t="shared" si="7"/>
        <v>Z11F</v>
      </c>
      <c r="J36" t="str">
        <f t="shared" si="8"/>
        <v>Drum Non-Zinc</v>
      </c>
      <c r="K36" t="str">
        <f t="shared" si="15"/>
        <v>002</v>
      </c>
      <c r="L36" t="str">
        <f t="shared" si="16"/>
        <v>5</v>
      </c>
      <c r="M36" s="40">
        <f t="shared" si="17"/>
        <v>2.5</v>
      </c>
      <c r="N36" s="40" t="str">
        <f t="shared" si="18"/>
        <v>IA</v>
      </c>
      <c r="O36" s="40">
        <f t="shared" si="19"/>
        <v>5</v>
      </c>
      <c r="P36" s="40" t="s">
        <v>628</v>
      </c>
      <c r="Q36" s="40" t="str">
        <f t="shared" si="20"/>
        <v>DNMMA</v>
      </c>
      <c r="R36" t="str">
        <f t="shared" si="3"/>
        <v>Z11FMMA1DNIA0025</v>
      </c>
      <c r="S36" t="str">
        <f t="shared" si="21"/>
        <v>MMA1 Drum Non-Zinc IA 2.5 ppm</v>
      </c>
      <c r="T36" t="s">
        <v>35</v>
      </c>
      <c r="U36">
        <f t="shared" si="22"/>
        <v>950000</v>
      </c>
      <c r="V36">
        <f t="shared" si="23"/>
        <v>1000000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  <c r="AC36">
        <f t="shared" si="9"/>
        <v>0</v>
      </c>
      <c r="AD36" s="22">
        <f t="shared" si="10"/>
        <v>0</v>
      </c>
      <c r="AE36" s="22">
        <f t="shared" si="24"/>
        <v>0</v>
      </c>
      <c r="AF36" s="22">
        <f t="shared" si="25"/>
        <v>0</v>
      </c>
      <c r="AG36">
        <f t="shared" si="26"/>
        <v>0</v>
      </c>
      <c r="AH36">
        <f t="shared" si="27"/>
        <v>5000</v>
      </c>
      <c r="AI36">
        <f t="shared" si="28"/>
        <v>0</v>
      </c>
      <c r="AK36" t="s">
        <v>997</v>
      </c>
      <c r="AL36" t="s">
        <v>998</v>
      </c>
      <c r="AM36" t="s">
        <v>35</v>
      </c>
      <c r="AN36">
        <v>950000</v>
      </c>
      <c r="AO36">
        <v>1000000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5000</v>
      </c>
      <c r="BB36">
        <v>0</v>
      </c>
    </row>
    <row r="37" spans="1:54" x14ac:dyDescent="0.25">
      <c r="A37" s="26" t="s">
        <v>655</v>
      </c>
      <c r="B37" s="26" t="str">
        <f t="shared" si="11"/>
        <v>F01</v>
      </c>
      <c r="C37" s="26" t="str">
        <f t="shared" si="12"/>
        <v>DN</v>
      </c>
      <c r="D37" s="26" t="str">
        <f t="shared" si="13"/>
        <v>01</v>
      </c>
      <c r="E37" s="26" t="str">
        <f t="shared" si="14"/>
        <v>0250</v>
      </c>
      <c r="F37" t="str">
        <f t="shared" si="5"/>
        <v>MMA1</v>
      </c>
      <c r="G37" t="str">
        <f t="shared" si="6"/>
        <v>IA</v>
      </c>
      <c r="H37" s="12" t="s">
        <v>905</v>
      </c>
      <c r="I37" t="str">
        <f t="shared" si="7"/>
        <v>Z11F</v>
      </c>
      <c r="J37" t="str">
        <f t="shared" si="8"/>
        <v>Drum Non-Zinc</v>
      </c>
      <c r="K37" t="str">
        <f t="shared" si="15"/>
        <v>025</v>
      </c>
      <c r="L37" t="str">
        <f t="shared" si="16"/>
        <v>0</v>
      </c>
      <c r="M37" s="40">
        <f t="shared" si="17"/>
        <v>25</v>
      </c>
      <c r="N37" s="40" t="str">
        <f t="shared" si="18"/>
        <v>IA</v>
      </c>
      <c r="O37" s="40">
        <f t="shared" si="19"/>
        <v>5</v>
      </c>
      <c r="P37" s="40" t="s">
        <v>628</v>
      </c>
      <c r="Q37" s="40" t="str">
        <f t="shared" si="20"/>
        <v>DNMMA</v>
      </c>
      <c r="R37" t="str">
        <f t="shared" si="3"/>
        <v>Z11FMMA1DNIA0250</v>
      </c>
      <c r="S37" t="str">
        <f t="shared" si="21"/>
        <v>MMA1 Drum Non-Zinc IA 25 ppm</v>
      </c>
      <c r="T37" t="s">
        <v>35</v>
      </c>
      <c r="U37">
        <f t="shared" si="22"/>
        <v>950000</v>
      </c>
      <c r="V37">
        <f t="shared" si="23"/>
        <v>1000000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 s="22">
        <f t="shared" si="10"/>
        <v>19</v>
      </c>
      <c r="AE37" s="22">
        <f t="shared" si="24"/>
        <v>0</v>
      </c>
      <c r="AF37" s="22">
        <f t="shared" si="25"/>
        <v>0</v>
      </c>
      <c r="AG37">
        <f t="shared" si="26"/>
        <v>0</v>
      </c>
      <c r="AH37">
        <f t="shared" si="27"/>
        <v>5000</v>
      </c>
      <c r="AI37">
        <f t="shared" si="28"/>
        <v>0</v>
      </c>
      <c r="AK37" t="s">
        <v>999</v>
      </c>
      <c r="AL37" t="s">
        <v>1000</v>
      </c>
      <c r="AM37" t="s">
        <v>35</v>
      </c>
      <c r="AN37">
        <v>950000</v>
      </c>
      <c r="AO37">
        <v>1000000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19</v>
      </c>
      <c r="AX37">
        <v>0</v>
      </c>
      <c r="AY37">
        <v>0</v>
      </c>
      <c r="AZ37">
        <v>0</v>
      </c>
      <c r="BA37">
        <v>5000</v>
      </c>
      <c r="BB37">
        <v>0</v>
      </c>
    </row>
    <row r="38" spans="1:54" x14ac:dyDescent="0.25">
      <c r="A38" s="26" t="s">
        <v>656</v>
      </c>
      <c r="B38" s="26" t="str">
        <f t="shared" si="11"/>
        <v>F01</v>
      </c>
      <c r="C38" s="26" t="str">
        <f t="shared" si="12"/>
        <v>DN</v>
      </c>
      <c r="D38" s="26" t="str">
        <f t="shared" si="13"/>
        <v>01</v>
      </c>
      <c r="E38" s="26" t="str">
        <f t="shared" si="14"/>
        <v>0300</v>
      </c>
      <c r="F38" t="str">
        <f t="shared" si="5"/>
        <v>MMA1</v>
      </c>
      <c r="G38" t="str">
        <f t="shared" si="6"/>
        <v>IA</v>
      </c>
      <c r="H38" s="12" t="s">
        <v>905</v>
      </c>
      <c r="I38" t="str">
        <f t="shared" si="7"/>
        <v>Z11F</v>
      </c>
      <c r="J38" t="str">
        <f t="shared" si="8"/>
        <v>Drum Non-Zinc</v>
      </c>
      <c r="K38" t="str">
        <f t="shared" si="15"/>
        <v>030</v>
      </c>
      <c r="L38" t="str">
        <f t="shared" si="16"/>
        <v>0</v>
      </c>
      <c r="M38" s="40">
        <f t="shared" si="17"/>
        <v>30</v>
      </c>
      <c r="N38" s="40" t="str">
        <f t="shared" si="18"/>
        <v>IA</v>
      </c>
      <c r="O38" s="40">
        <f t="shared" si="19"/>
        <v>5</v>
      </c>
      <c r="P38" s="40" t="s">
        <v>628</v>
      </c>
      <c r="Q38" s="40" t="str">
        <f t="shared" si="20"/>
        <v>DNMMA</v>
      </c>
      <c r="R38" t="str">
        <f t="shared" si="3"/>
        <v>Z11FMMA1DNIA0300</v>
      </c>
      <c r="S38" t="str">
        <f t="shared" si="21"/>
        <v>MMA1 Drum Non-Zinc IA 30 ppm</v>
      </c>
      <c r="T38" t="s">
        <v>35</v>
      </c>
      <c r="U38">
        <f t="shared" si="22"/>
        <v>950000</v>
      </c>
      <c r="V38">
        <f t="shared" si="23"/>
        <v>1000000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 s="22">
        <f t="shared" si="10"/>
        <v>23.75</v>
      </c>
      <c r="AE38" s="22">
        <f t="shared" si="24"/>
        <v>0</v>
      </c>
      <c r="AF38" s="22">
        <f t="shared" si="25"/>
        <v>0</v>
      </c>
      <c r="AG38">
        <f t="shared" si="26"/>
        <v>0</v>
      </c>
      <c r="AH38">
        <f t="shared" si="27"/>
        <v>5000</v>
      </c>
      <c r="AI38">
        <f t="shared" si="28"/>
        <v>0</v>
      </c>
      <c r="AK38" t="s">
        <v>1001</v>
      </c>
      <c r="AL38" t="s">
        <v>1002</v>
      </c>
      <c r="AM38" t="s">
        <v>35</v>
      </c>
      <c r="AN38">
        <v>950000</v>
      </c>
      <c r="AO38">
        <v>1000000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23.75</v>
      </c>
      <c r="AX38">
        <v>0</v>
      </c>
      <c r="AY38">
        <v>0</v>
      </c>
      <c r="AZ38">
        <v>0</v>
      </c>
      <c r="BA38">
        <v>5000</v>
      </c>
      <c r="BB38">
        <v>0</v>
      </c>
    </row>
    <row r="39" spans="1:54" x14ac:dyDescent="0.25">
      <c r="A39" s="26" t="s">
        <v>657</v>
      </c>
      <c r="B39" s="26" t="str">
        <f t="shared" si="11"/>
        <v>F01</v>
      </c>
      <c r="C39" s="26" t="str">
        <f t="shared" si="12"/>
        <v>DN</v>
      </c>
      <c r="D39" s="26" t="str">
        <f t="shared" si="13"/>
        <v>02</v>
      </c>
      <c r="E39" s="26" t="str">
        <f t="shared" si="14"/>
        <v>0030</v>
      </c>
      <c r="F39" t="str">
        <f t="shared" si="5"/>
        <v>MMA1</v>
      </c>
      <c r="G39" t="str">
        <f t="shared" si="6"/>
        <v>MEHQ</v>
      </c>
      <c r="H39" s="12" t="s">
        <v>905</v>
      </c>
      <c r="I39" t="str">
        <f t="shared" si="7"/>
        <v>Z11F</v>
      </c>
      <c r="J39" t="str">
        <f t="shared" si="8"/>
        <v>Drum Non-Zinc</v>
      </c>
      <c r="K39" t="str">
        <f t="shared" si="15"/>
        <v>003</v>
      </c>
      <c r="L39" t="str">
        <f t="shared" si="16"/>
        <v>0</v>
      </c>
      <c r="M39" s="40">
        <f t="shared" si="17"/>
        <v>3</v>
      </c>
      <c r="N39" s="40" t="str">
        <f t="shared" si="18"/>
        <v>IA</v>
      </c>
      <c r="O39" s="40">
        <f t="shared" si="19"/>
        <v>5</v>
      </c>
      <c r="P39" s="40" t="s">
        <v>628</v>
      </c>
      <c r="Q39" s="40" t="str">
        <f t="shared" si="20"/>
        <v>DNMMA</v>
      </c>
      <c r="R39" t="str">
        <f t="shared" si="3"/>
        <v>Z11FMMA1DNMEHQ0030</v>
      </c>
      <c r="S39" t="str">
        <f t="shared" si="21"/>
        <v>MMA1 Drum Non-Zinc MEHQ 3 ppm</v>
      </c>
      <c r="T39" t="s">
        <v>35</v>
      </c>
      <c r="U39">
        <f t="shared" si="22"/>
        <v>950000</v>
      </c>
      <c r="V39">
        <f t="shared" si="23"/>
        <v>1000000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 s="22">
        <f t="shared" si="10"/>
        <v>0</v>
      </c>
      <c r="AE39" s="22">
        <f t="shared" si="24"/>
        <v>2.8499999999999996</v>
      </c>
      <c r="AF39" s="22">
        <f t="shared" si="25"/>
        <v>0</v>
      </c>
      <c r="AG39">
        <f t="shared" si="26"/>
        <v>0</v>
      </c>
      <c r="AH39">
        <f t="shared" si="27"/>
        <v>5000</v>
      </c>
      <c r="AI39">
        <f t="shared" si="28"/>
        <v>0</v>
      </c>
      <c r="AK39" t="s">
        <v>1003</v>
      </c>
      <c r="AL39" t="s">
        <v>1004</v>
      </c>
      <c r="AM39" t="s">
        <v>35</v>
      </c>
      <c r="AN39">
        <v>950000</v>
      </c>
      <c r="AO39">
        <v>1000000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2.8499999999999996</v>
      </c>
      <c r="AY39">
        <v>0</v>
      </c>
      <c r="AZ39">
        <v>0</v>
      </c>
      <c r="BA39">
        <v>5000</v>
      </c>
      <c r="BB39">
        <v>0</v>
      </c>
    </row>
    <row r="40" spans="1:54" x14ac:dyDescent="0.25">
      <c r="A40" s="26" t="s">
        <v>658</v>
      </c>
      <c r="B40" s="26" t="str">
        <f t="shared" si="11"/>
        <v>F01</v>
      </c>
      <c r="C40" s="26" t="str">
        <f t="shared" si="12"/>
        <v>DN</v>
      </c>
      <c r="D40" s="26" t="str">
        <f t="shared" si="13"/>
        <v>02</v>
      </c>
      <c r="E40" s="26" t="str">
        <f t="shared" si="14"/>
        <v>0150</v>
      </c>
      <c r="F40" t="str">
        <f t="shared" si="5"/>
        <v>MMA1</v>
      </c>
      <c r="G40" t="str">
        <f t="shared" si="6"/>
        <v>MEHQ</v>
      </c>
      <c r="H40" s="12" t="s">
        <v>905</v>
      </c>
      <c r="I40" t="str">
        <f t="shared" si="7"/>
        <v>Z11F</v>
      </c>
      <c r="J40" t="str">
        <f t="shared" si="8"/>
        <v>Drum Non-Zinc</v>
      </c>
      <c r="K40" t="str">
        <f t="shared" si="15"/>
        <v>015</v>
      </c>
      <c r="L40" t="str">
        <f t="shared" si="16"/>
        <v>0</v>
      </c>
      <c r="M40" s="40">
        <f t="shared" si="17"/>
        <v>15</v>
      </c>
      <c r="N40" s="40" t="str">
        <f t="shared" si="18"/>
        <v>IA</v>
      </c>
      <c r="O40" s="40">
        <f t="shared" si="19"/>
        <v>5</v>
      </c>
      <c r="P40" s="40" t="s">
        <v>628</v>
      </c>
      <c r="Q40" s="40" t="str">
        <f t="shared" si="20"/>
        <v>DNMMA</v>
      </c>
      <c r="R40" t="str">
        <f t="shared" si="3"/>
        <v>Z11FMMA1DNMEHQ0150</v>
      </c>
      <c r="S40" t="str">
        <f t="shared" si="21"/>
        <v>MMA1 Drum Non-Zinc MEHQ 15 ppm</v>
      </c>
      <c r="T40" t="s">
        <v>35</v>
      </c>
      <c r="U40">
        <f t="shared" si="22"/>
        <v>950000</v>
      </c>
      <c r="V40">
        <f t="shared" si="23"/>
        <v>1000000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 s="22">
        <f t="shared" si="10"/>
        <v>0</v>
      </c>
      <c r="AE40" s="22">
        <f t="shared" si="24"/>
        <v>14.25</v>
      </c>
      <c r="AF40" s="22">
        <f t="shared" si="25"/>
        <v>0</v>
      </c>
      <c r="AG40">
        <f t="shared" si="26"/>
        <v>0</v>
      </c>
      <c r="AH40">
        <f t="shared" si="27"/>
        <v>5000</v>
      </c>
      <c r="AI40">
        <f t="shared" si="28"/>
        <v>0</v>
      </c>
      <c r="AK40" t="s">
        <v>1005</v>
      </c>
      <c r="AL40" t="s">
        <v>1006</v>
      </c>
      <c r="AM40" t="s">
        <v>35</v>
      </c>
      <c r="AN40">
        <v>950000</v>
      </c>
      <c r="AO40">
        <v>1000000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14.25</v>
      </c>
      <c r="AY40">
        <v>0</v>
      </c>
      <c r="AZ40">
        <v>0</v>
      </c>
      <c r="BA40">
        <v>5000</v>
      </c>
      <c r="BB40">
        <v>0</v>
      </c>
    </row>
    <row r="41" spans="1:54" x14ac:dyDescent="0.25">
      <c r="A41" s="26" t="s">
        <v>659</v>
      </c>
      <c r="B41" s="26" t="str">
        <f t="shared" si="11"/>
        <v>F01</v>
      </c>
      <c r="C41" s="26" t="str">
        <f t="shared" si="12"/>
        <v>DN</v>
      </c>
      <c r="D41" s="26" t="str">
        <f t="shared" si="13"/>
        <v>02</v>
      </c>
      <c r="E41" s="26" t="str">
        <f t="shared" si="14"/>
        <v>0200</v>
      </c>
      <c r="F41" t="str">
        <f t="shared" si="5"/>
        <v>MMA1</v>
      </c>
      <c r="G41" t="str">
        <f t="shared" si="6"/>
        <v>MEHQ</v>
      </c>
      <c r="H41" s="12" t="s">
        <v>905</v>
      </c>
      <c r="I41" t="str">
        <f t="shared" si="7"/>
        <v>Z11F</v>
      </c>
      <c r="J41" t="str">
        <f t="shared" si="8"/>
        <v>Drum Non-Zinc</v>
      </c>
      <c r="K41" t="str">
        <f t="shared" si="15"/>
        <v>020</v>
      </c>
      <c r="L41" t="str">
        <f t="shared" si="16"/>
        <v>0</v>
      </c>
      <c r="M41" s="40">
        <f t="shared" si="17"/>
        <v>20</v>
      </c>
      <c r="N41" s="40" t="str">
        <f t="shared" si="18"/>
        <v>IA</v>
      </c>
      <c r="O41" s="40">
        <f t="shared" si="19"/>
        <v>5</v>
      </c>
      <c r="P41" s="40" t="s">
        <v>628</v>
      </c>
      <c r="Q41" s="40" t="str">
        <f t="shared" si="20"/>
        <v>DNMMA</v>
      </c>
      <c r="R41" t="str">
        <f t="shared" si="3"/>
        <v>Z11FMMA1DNMEHQ0200</v>
      </c>
      <c r="S41" t="str">
        <f t="shared" si="21"/>
        <v>MMA1 Drum Non-Zinc MEHQ 20 ppm</v>
      </c>
      <c r="T41" t="s">
        <v>35</v>
      </c>
      <c r="U41">
        <f t="shared" si="22"/>
        <v>950000</v>
      </c>
      <c r="V41">
        <f t="shared" si="23"/>
        <v>1000000</v>
      </c>
      <c r="W41">
        <f t="shared" si="23"/>
        <v>0</v>
      </c>
      <c r="X41">
        <f t="shared" si="23"/>
        <v>0</v>
      </c>
      <c r="Y41">
        <f t="shared" si="23"/>
        <v>0</v>
      </c>
      <c r="Z41">
        <f t="shared" si="23"/>
        <v>0</v>
      </c>
      <c r="AA41">
        <f t="shared" si="23"/>
        <v>0</v>
      </c>
      <c r="AB41">
        <f t="shared" si="23"/>
        <v>0</v>
      </c>
      <c r="AC41">
        <f t="shared" si="23"/>
        <v>0</v>
      </c>
      <c r="AD41" s="22">
        <f t="shared" si="10"/>
        <v>0</v>
      </c>
      <c r="AE41" s="22">
        <f t="shared" si="24"/>
        <v>19</v>
      </c>
      <c r="AF41" s="22">
        <f t="shared" si="25"/>
        <v>0</v>
      </c>
      <c r="AG41">
        <f t="shared" si="26"/>
        <v>0</v>
      </c>
      <c r="AH41">
        <f t="shared" si="27"/>
        <v>5000</v>
      </c>
      <c r="AI41">
        <f t="shared" si="28"/>
        <v>0</v>
      </c>
      <c r="AK41" t="s">
        <v>1007</v>
      </c>
      <c r="AL41" t="s">
        <v>1008</v>
      </c>
      <c r="AM41" t="s">
        <v>35</v>
      </c>
      <c r="AN41">
        <v>950000</v>
      </c>
      <c r="AO41">
        <v>1000000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19</v>
      </c>
      <c r="AY41">
        <v>0</v>
      </c>
      <c r="AZ41">
        <v>0</v>
      </c>
      <c r="BA41">
        <v>5000</v>
      </c>
      <c r="BB41">
        <v>0</v>
      </c>
    </row>
    <row r="42" spans="1:54" x14ac:dyDescent="0.25">
      <c r="A42" s="26" t="s">
        <v>660</v>
      </c>
      <c r="B42" s="26" t="str">
        <f t="shared" si="11"/>
        <v>F01</v>
      </c>
      <c r="C42" s="26" t="str">
        <f t="shared" si="12"/>
        <v>DN</v>
      </c>
      <c r="D42" s="26" t="str">
        <f t="shared" si="13"/>
        <v>02</v>
      </c>
      <c r="E42" s="26" t="str">
        <f t="shared" si="14"/>
        <v>0250</v>
      </c>
      <c r="F42" t="str">
        <f t="shared" si="5"/>
        <v>MMA1</v>
      </c>
      <c r="G42" t="str">
        <f t="shared" si="6"/>
        <v>MEHQ</v>
      </c>
      <c r="H42" s="12" t="s">
        <v>905</v>
      </c>
      <c r="I42" t="str">
        <f t="shared" si="7"/>
        <v>Z11F</v>
      </c>
      <c r="J42" t="str">
        <f t="shared" si="8"/>
        <v>Drum Non-Zinc</v>
      </c>
      <c r="K42" t="str">
        <f t="shared" si="15"/>
        <v>025</v>
      </c>
      <c r="L42" t="str">
        <f t="shared" si="16"/>
        <v>0</v>
      </c>
      <c r="M42" s="40">
        <f t="shared" si="17"/>
        <v>25</v>
      </c>
      <c r="N42" s="40" t="str">
        <f t="shared" si="18"/>
        <v>IA</v>
      </c>
      <c r="O42" s="40">
        <f t="shared" si="19"/>
        <v>5</v>
      </c>
      <c r="P42" s="40" t="s">
        <v>628</v>
      </c>
      <c r="Q42" s="40" t="str">
        <f t="shared" si="20"/>
        <v>DNMMA</v>
      </c>
      <c r="R42" t="str">
        <f t="shared" si="3"/>
        <v>Z11FMMA1DNMEHQ0250</v>
      </c>
      <c r="S42" t="str">
        <f t="shared" si="21"/>
        <v>MMA1 Drum Non-Zinc MEHQ 25 ppm</v>
      </c>
      <c r="T42" t="s">
        <v>35</v>
      </c>
      <c r="U42">
        <f t="shared" si="22"/>
        <v>950000</v>
      </c>
      <c r="V42">
        <f t="shared" si="23"/>
        <v>1000000</v>
      </c>
      <c r="W42">
        <f t="shared" si="23"/>
        <v>0</v>
      </c>
      <c r="X42">
        <f t="shared" si="23"/>
        <v>0</v>
      </c>
      <c r="Y42">
        <f t="shared" si="23"/>
        <v>0</v>
      </c>
      <c r="Z42">
        <f t="shared" si="23"/>
        <v>0</v>
      </c>
      <c r="AA42">
        <f t="shared" si="23"/>
        <v>0</v>
      </c>
      <c r="AB42">
        <f t="shared" si="23"/>
        <v>0</v>
      </c>
      <c r="AC42">
        <f t="shared" si="23"/>
        <v>0</v>
      </c>
      <c r="AD42" s="22">
        <f t="shared" si="10"/>
        <v>0</v>
      </c>
      <c r="AE42" s="22">
        <f t="shared" si="24"/>
        <v>23.75</v>
      </c>
      <c r="AF42" s="22">
        <f t="shared" si="25"/>
        <v>0</v>
      </c>
      <c r="AG42">
        <f t="shared" si="26"/>
        <v>0</v>
      </c>
      <c r="AH42">
        <f t="shared" si="27"/>
        <v>5000</v>
      </c>
      <c r="AI42">
        <f t="shared" si="28"/>
        <v>0</v>
      </c>
      <c r="AK42" t="s">
        <v>1009</v>
      </c>
      <c r="AL42" t="s">
        <v>1010</v>
      </c>
      <c r="AM42" t="s">
        <v>35</v>
      </c>
      <c r="AN42">
        <v>950000</v>
      </c>
      <c r="AO42">
        <v>1000000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23.75</v>
      </c>
      <c r="AY42">
        <v>0</v>
      </c>
      <c r="AZ42">
        <v>0</v>
      </c>
      <c r="BA42">
        <v>5000</v>
      </c>
      <c r="BB42">
        <v>0</v>
      </c>
    </row>
    <row r="43" spans="1:54" x14ac:dyDescent="0.25">
      <c r="A43" s="26" t="s">
        <v>661</v>
      </c>
      <c r="B43" s="26" t="str">
        <f t="shared" si="11"/>
        <v>F01</v>
      </c>
      <c r="C43" s="26" t="str">
        <f t="shared" si="12"/>
        <v>DN</v>
      </c>
      <c r="D43" s="26" t="str">
        <f t="shared" si="13"/>
        <v>02</v>
      </c>
      <c r="E43" s="26" t="str">
        <f t="shared" si="14"/>
        <v>0350</v>
      </c>
      <c r="F43" t="str">
        <f t="shared" si="5"/>
        <v>MMA1</v>
      </c>
      <c r="G43" t="str">
        <f t="shared" si="6"/>
        <v>MEHQ</v>
      </c>
      <c r="H43" s="12" t="s">
        <v>905</v>
      </c>
      <c r="I43" t="str">
        <f t="shared" si="7"/>
        <v>Z11F</v>
      </c>
      <c r="J43" t="str">
        <f t="shared" si="8"/>
        <v>Drum Non-Zinc</v>
      </c>
      <c r="K43" t="str">
        <f t="shared" si="15"/>
        <v>035</v>
      </c>
      <c r="L43" t="str">
        <f t="shared" si="16"/>
        <v>0</v>
      </c>
      <c r="M43" s="40">
        <f t="shared" si="17"/>
        <v>35</v>
      </c>
      <c r="N43" s="40" t="str">
        <f t="shared" si="18"/>
        <v>IA</v>
      </c>
      <c r="O43" s="40">
        <f t="shared" si="19"/>
        <v>5</v>
      </c>
      <c r="P43" s="40" t="s">
        <v>628</v>
      </c>
      <c r="Q43" s="40" t="str">
        <f t="shared" si="20"/>
        <v>DNMMA</v>
      </c>
      <c r="R43" t="str">
        <f t="shared" si="3"/>
        <v>Z11FMMA1DNMEHQ0350</v>
      </c>
      <c r="S43" t="str">
        <f t="shared" si="21"/>
        <v>MMA1 Drum Non-Zinc MEHQ 35 ppm</v>
      </c>
      <c r="T43" t="s">
        <v>35</v>
      </c>
      <c r="U43">
        <f t="shared" si="22"/>
        <v>950000</v>
      </c>
      <c r="V43">
        <f t="shared" si="23"/>
        <v>1000000</v>
      </c>
      <c r="W43">
        <f t="shared" si="23"/>
        <v>0</v>
      </c>
      <c r="X43">
        <f t="shared" si="23"/>
        <v>0</v>
      </c>
      <c r="Y43">
        <f t="shared" si="23"/>
        <v>0</v>
      </c>
      <c r="Z43">
        <f t="shared" si="23"/>
        <v>0</v>
      </c>
      <c r="AA43">
        <f t="shared" si="23"/>
        <v>0</v>
      </c>
      <c r="AB43">
        <f t="shared" si="23"/>
        <v>0</v>
      </c>
      <c r="AC43">
        <f t="shared" si="23"/>
        <v>0</v>
      </c>
      <c r="AD43" s="22">
        <f t="shared" si="10"/>
        <v>0</v>
      </c>
      <c r="AE43" s="22">
        <f t="shared" si="24"/>
        <v>33.25</v>
      </c>
      <c r="AF43" s="22">
        <f t="shared" si="25"/>
        <v>0</v>
      </c>
      <c r="AG43">
        <f t="shared" si="26"/>
        <v>0</v>
      </c>
      <c r="AH43">
        <f t="shared" si="27"/>
        <v>5000</v>
      </c>
      <c r="AI43">
        <f t="shared" si="28"/>
        <v>0</v>
      </c>
      <c r="AK43" t="s">
        <v>1011</v>
      </c>
      <c r="AL43" t="s">
        <v>1012</v>
      </c>
      <c r="AM43" t="s">
        <v>35</v>
      </c>
      <c r="AN43">
        <v>950000</v>
      </c>
      <c r="AO43">
        <v>1000000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33.25</v>
      </c>
      <c r="AY43">
        <v>0</v>
      </c>
      <c r="AZ43">
        <v>0</v>
      </c>
      <c r="BA43">
        <v>5000</v>
      </c>
      <c r="BB43">
        <v>0</v>
      </c>
    </row>
    <row r="44" spans="1:54" x14ac:dyDescent="0.25">
      <c r="A44" s="26" t="s">
        <v>662</v>
      </c>
      <c r="B44" s="26" t="str">
        <f t="shared" si="11"/>
        <v>F01</v>
      </c>
      <c r="C44" s="26" t="str">
        <f t="shared" si="12"/>
        <v>DN</v>
      </c>
      <c r="D44" s="26" t="str">
        <f t="shared" si="13"/>
        <v>02</v>
      </c>
      <c r="E44" s="26" t="str">
        <f t="shared" si="14"/>
        <v>0500</v>
      </c>
      <c r="F44" t="str">
        <f t="shared" si="5"/>
        <v>MMA1</v>
      </c>
      <c r="G44" t="str">
        <f t="shared" si="6"/>
        <v>MEHQ</v>
      </c>
      <c r="H44" s="12" t="s">
        <v>905</v>
      </c>
      <c r="I44" t="str">
        <f t="shared" si="7"/>
        <v>Z11F</v>
      </c>
      <c r="J44" t="str">
        <f t="shared" si="8"/>
        <v>Drum Non-Zinc</v>
      </c>
      <c r="K44" t="str">
        <f t="shared" si="15"/>
        <v>050</v>
      </c>
      <c r="L44" t="str">
        <f t="shared" si="16"/>
        <v>0</v>
      </c>
      <c r="M44" s="40">
        <f t="shared" si="17"/>
        <v>50</v>
      </c>
      <c r="N44" s="40" t="str">
        <f t="shared" si="18"/>
        <v>IA</v>
      </c>
      <c r="O44" s="40">
        <f t="shared" si="19"/>
        <v>5</v>
      </c>
      <c r="P44" s="40" t="s">
        <v>628</v>
      </c>
      <c r="Q44" s="40" t="str">
        <f t="shared" si="20"/>
        <v>DNMMA</v>
      </c>
      <c r="R44" t="str">
        <f t="shared" si="3"/>
        <v>Z11FMMA1DNMEHQ0500</v>
      </c>
      <c r="S44" t="str">
        <f t="shared" si="21"/>
        <v>MMA1 Drum Non-Zinc MEHQ 50 ppm</v>
      </c>
      <c r="T44" t="s">
        <v>35</v>
      </c>
      <c r="U44">
        <f t="shared" si="22"/>
        <v>950000</v>
      </c>
      <c r="V44">
        <f t="shared" si="23"/>
        <v>1000000</v>
      </c>
      <c r="W44">
        <f t="shared" si="23"/>
        <v>0</v>
      </c>
      <c r="X44">
        <f t="shared" si="23"/>
        <v>0</v>
      </c>
      <c r="Y44">
        <f t="shared" si="23"/>
        <v>0</v>
      </c>
      <c r="Z44">
        <f t="shared" si="23"/>
        <v>0</v>
      </c>
      <c r="AA44">
        <f t="shared" si="23"/>
        <v>0</v>
      </c>
      <c r="AB44">
        <f t="shared" si="23"/>
        <v>0</v>
      </c>
      <c r="AC44">
        <f t="shared" si="23"/>
        <v>0</v>
      </c>
      <c r="AD44" s="22">
        <f t="shared" si="10"/>
        <v>0</v>
      </c>
      <c r="AE44" s="22">
        <f t="shared" si="24"/>
        <v>47.5</v>
      </c>
      <c r="AF44" s="22">
        <f t="shared" si="25"/>
        <v>0</v>
      </c>
      <c r="AG44">
        <f t="shared" si="26"/>
        <v>0</v>
      </c>
      <c r="AH44">
        <f t="shared" si="27"/>
        <v>5000</v>
      </c>
      <c r="AI44">
        <f t="shared" si="28"/>
        <v>0</v>
      </c>
      <c r="AK44" t="s">
        <v>1013</v>
      </c>
      <c r="AL44" t="s">
        <v>1014</v>
      </c>
      <c r="AM44" t="s">
        <v>35</v>
      </c>
      <c r="AN44">
        <v>950000</v>
      </c>
      <c r="AO44">
        <v>1000000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47.5</v>
      </c>
      <c r="AY44">
        <v>0</v>
      </c>
      <c r="AZ44">
        <v>0</v>
      </c>
      <c r="BA44">
        <v>5000</v>
      </c>
      <c r="BB44">
        <v>0</v>
      </c>
    </row>
    <row r="45" spans="1:54" x14ac:dyDescent="0.25">
      <c r="A45" s="26" t="s">
        <v>663</v>
      </c>
      <c r="B45" s="26" t="str">
        <f t="shared" si="11"/>
        <v>F01</v>
      </c>
      <c r="C45" s="26" t="str">
        <f t="shared" si="12"/>
        <v>DN</v>
      </c>
      <c r="D45" s="26" t="str">
        <f t="shared" si="13"/>
        <v>02</v>
      </c>
      <c r="E45" s="26" t="str">
        <f t="shared" si="14"/>
        <v>1000</v>
      </c>
      <c r="F45" t="str">
        <f t="shared" si="5"/>
        <v>MMA1</v>
      </c>
      <c r="G45" t="str">
        <f t="shared" si="6"/>
        <v>MEHQ</v>
      </c>
      <c r="H45" s="12" t="s">
        <v>905</v>
      </c>
      <c r="I45" t="str">
        <f t="shared" si="7"/>
        <v>Z11F</v>
      </c>
      <c r="J45" t="str">
        <f t="shared" si="8"/>
        <v>Drum Non-Zinc</v>
      </c>
      <c r="K45" t="str">
        <f t="shared" si="15"/>
        <v>100</v>
      </c>
      <c r="L45" t="str">
        <f t="shared" si="16"/>
        <v>0</v>
      </c>
      <c r="M45" s="40">
        <f t="shared" si="17"/>
        <v>100</v>
      </c>
      <c r="N45" s="40" t="str">
        <f t="shared" si="18"/>
        <v>IA</v>
      </c>
      <c r="O45" s="40">
        <f t="shared" si="19"/>
        <v>5</v>
      </c>
      <c r="P45" s="40" t="s">
        <v>628</v>
      </c>
      <c r="Q45" s="40" t="str">
        <f t="shared" si="20"/>
        <v>DNMMA</v>
      </c>
      <c r="R45" t="str">
        <f t="shared" si="3"/>
        <v>Z11FMMA1DNMEHQ1000</v>
      </c>
      <c r="S45" t="str">
        <f t="shared" si="21"/>
        <v>MMA1 Drum Non-Zinc MEHQ 100 ppm</v>
      </c>
      <c r="T45" t="s">
        <v>35</v>
      </c>
      <c r="U45">
        <f t="shared" si="22"/>
        <v>950000</v>
      </c>
      <c r="V45">
        <f t="shared" si="23"/>
        <v>1000000</v>
      </c>
      <c r="W45">
        <f t="shared" si="23"/>
        <v>0</v>
      </c>
      <c r="X45">
        <f t="shared" si="23"/>
        <v>0</v>
      </c>
      <c r="Y45">
        <f t="shared" si="23"/>
        <v>0</v>
      </c>
      <c r="Z45">
        <f t="shared" si="23"/>
        <v>0</v>
      </c>
      <c r="AA45">
        <f t="shared" si="23"/>
        <v>0</v>
      </c>
      <c r="AB45">
        <f t="shared" si="23"/>
        <v>0</v>
      </c>
      <c r="AC45">
        <f t="shared" si="23"/>
        <v>0</v>
      </c>
      <c r="AD45" s="22">
        <f t="shared" si="10"/>
        <v>0</v>
      </c>
      <c r="AE45" s="22">
        <f t="shared" si="24"/>
        <v>95</v>
      </c>
      <c r="AF45" s="22">
        <f t="shared" si="25"/>
        <v>0</v>
      </c>
      <c r="AG45">
        <f t="shared" si="26"/>
        <v>0</v>
      </c>
      <c r="AH45">
        <f t="shared" si="27"/>
        <v>5000</v>
      </c>
      <c r="AI45">
        <f t="shared" si="28"/>
        <v>0</v>
      </c>
      <c r="AK45" t="s">
        <v>1015</v>
      </c>
      <c r="AL45" t="s">
        <v>1016</v>
      </c>
      <c r="AM45" t="s">
        <v>35</v>
      </c>
      <c r="AN45">
        <v>950000</v>
      </c>
      <c r="AO45">
        <v>1000000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95</v>
      </c>
      <c r="AY45">
        <v>0</v>
      </c>
      <c r="AZ45">
        <v>0</v>
      </c>
      <c r="BA45">
        <v>5000</v>
      </c>
      <c r="BB45">
        <v>0</v>
      </c>
    </row>
    <row r="46" spans="1:54" x14ac:dyDescent="0.25">
      <c r="A46" s="26" t="s">
        <v>664</v>
      </c>
      <c r="B46" s="26" t="str">
        <f t="shared" si="11"/>
        <v>F01</v>
      </c>
      <c r="C46" s="26" t="str">
        <f t="shared" si="12"/>
        <v>DN</v>
      </c>
      <c r="D46" s="26" t="str">
        <f t="shared" si="13"/>
        <v>01</v>
      </c>
      <c r="E46" s="26" t="str">
        <f t="shared" si="14"/>
        <v>0050</v>
      </c>
      <c r="F46" t="str">
        <f t="shared" si="5"/>
        <v>MMA1</v>
      </c>
      <c r="G46" t="str">
        <f t="shared" si="6"/>
        <v>IA</v>
      </c>
      <c r="H46" s="12" t="s">
        <v>905</v>
      </c>
      <c r="I46" t="str">
        <f t="shared" si="7"/>
        <v>Z11F</v>
      </c>
      <c r="J46" t="str">
        <f t="shared" si="8"/>
        <v>Drum Non-Zinc</v>
      </c>
      <c r="K46" t="str">
        <f t="shared" si="15"/>
        <v>005</v>
      </c>
      <c r="L46" t="str">
        <f t="shared" si="16"/>
        <v>0</v>
      </c>
      <c r="M46" s="40">
        <f t="shared" si="17"/>
        <v>5</v>
      </c>
      <c r="N46" s="40" t="str">
        <f t="shared" si="18"/>
        <v>IA</v>
      </c>
      <c r="O46" s="40">
        <f t="shared" si="19"/>
        <v>5</v>
      </c>
      <c r="P46" s="40" t="s">
        <v>628</v>
      </c>
      <c r="Q46" s="40" t="str">
        <f t="shared" si="20"/>
        <v>DNMMA</v>
      </c>
      <c r="R46" t="str">
        <f t="shared" si="3"/>
        <v>Z11FMMA1DNIA0050</v>
      </c>
      <c r="S46" t="str">
        <f t="shared" si="21"/>
        <v>MMA1 Drum Non-Zinc IA 5 ppm</v>
      </c>
      <c r="T46" t="s">
        <v>35</v>
      </c>
      <c r="U46">
        <f t="shared" si="22"/>
        <v>950000</v>
      </c>
      <c r="V46">
        <f t="shared" si="23"/>
        <v>1000000</v>
      </c>
      <c r="W46">
        <f t="shared" si="23"/>
        <v>0</v>
      </c>
      <c r="X46">
        <f t="shared" si="23"/>
        <v>0</v>
      </c>
      <c r="Y46">
        <f t="shared" si="23"/>
        <v>0</v>
      </c>
      <c r="Z46">
        <f t="shared" si="23"/>
        <v>0</v>
      </c>
      <c r="AA46">
        <f t="shared" si="23"/>
        <v>0</v>
      </c>
      <c r="AB46">
        <f t="shared" si="23"/>
        <v>0</v>
      </c>
      <c r="AC46">
        <f t="shared" si="23"/>
        <v>0</v>
      </c>
      <c r="AD46" s="22">
        <f t="shared" si="10"/>
        <v>0</v>
      </c>
      <c r="AE46" s="22">
        <f t="shared" si="24"/>
        <v>0</v>
      </c>
      <c r="AF46" s="22">
        <f t="shared" si="25"/>
        <v>0</v>
      </c>
      <c r="AG46">
        <f t="shared" si="26"/>
        <v>0</v>
      </c>
      <c r="AH46">
        <f t="shared" si="27"/>
        <v>5000</v>
      </c>
      <c r="AI46">
        <f t="shared" si="28"/>
        <v>0</v>
      </c>
      <c r="AK46" t="s">
        <v>1017</v>
      </c>
      <c r="AL46" t="s">
        <v>1018</v>
      </c>
      <c r="AM46" t="s">
        <v>35</v>
      </c>
      <c r="AN46">
        <v>950000</v>
      </c>
      <c r="AO46">
        <v>1000000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5000</v>
      </c>
      <c r="BB46">
        <v>0</v>
      </c>
    </row>
    <row r="47" spans="1:54" x14ac:dyDescent="0.25">
      <c r="A47" s="26" t="s">
        <v>665</v>
      </c>
      <c r="B47" s="26" t="str">
        <f t="shared" si="11"/>
        <v>F01</v>
      </c>
      <c r="C47" s="26" t="str">
        <f t="shared" si="12"/>
        <v>DN</v>
      </c>
      <c r="D47" s="26" t="str">
        <f t="shared" si="13"/>
        <v>01</v>
      </c>
      <c r="E47" s="26" t="str">
        <f t="shared" si="14"/>
        <v>0100</v>
      </c>
      <c r="F47" t="str">
        <f t="shared" si="5"/>
        <v>MMA1</v>
      </c>
      <c r="G47" t="str">
        <f t="shared" si="6"/>
        <v>IA</v>
      </c>
      <c r="H47" s="12" t="s">
        <v>905</v>
      </c>
      <c r="I47" t="str">
        <f t="shared" si="7"/>
        <v>Z11F</v>
      </c>
      <c r="J47" t="str">
        <f t="shared" si="8"/>
        <v>Drum Non-Zinc</v>
      </c>
      <c r="K47" t="str">
        <f t="shared" si="15"/>
        <v>010</v>
      </c>
      <c r="L47" t="str">
        <f t="shared" si="16"/>
        <v>0</v>
      </c>
      <c r="M47" s="40">
        <f t="shared" si="17"/>
        <v>10</v>
      </c>
      <c r="N47" s="40" t="str">
        <f t="shared" si="18"/>
        <v>IA</v>
      </c>
      <c r="O47" s="40">
        <f t="shared" si="19"/>
        <v>5</v>
      </c>
      <c r="P47" s="40" t="s">
        <v>628</v>
      </c>
      <c r="Q47" s="40" t="str">
        <f t="shared" si="20"/>
        <v>DNMMA</v>
      </c>
      <c r="R47" t="str">
        <f t="shared" si="3"/>
        <v>Z11FMMA1DNIA0100</v>
      </c>
      <c r="S47" t="str">
        <f t="shared" si="21"/>
        <v>MMA1 Drum Non-Zinc IA 10 ppm</v>
      </c>
      <c r="T47" t="s">
        <v>35</v>
      </c>
      <c r="U47">
        <f t="shared" si="22"/>
        <v>950000</v>
      </c>
      <c r="V47">
        <f t="shared" si="23"/>
        <v>1000000</v>
      </c>
      <c r="W47">
        <f t="shared" si="23"/>
        <v>0</v>
      </c>
      <c r="X47">
        <f t="shared" si="23"/>
        <v>0</v>
      </c>
      <c r="Y47">
        <f t="shared" si="23"/>
        <v>0</v>
      </c>
      <c r="Z47">
        <f t="shared" si="23"/>
        <v>0</v>
      </c>
      <c r="AA47">
        <f t="shared" si="23"/>
        <v>0</v>
      </c>
      <c r="AB47">
        <f t="shared" si="23"/>
        <v>0</v>
      </c>
      <c r="AC47">
        <f t="shared" si="23"/>
        <v>0</v>
      </c>
      <c r="AD47" s="22">
        <f t="shared" si="10"/>
        <v>4.75</v>
      </c>
      <c r="AE47" s="22">
        <f t="shared" si="24"/>
        <v>0</v>
      </c>
      <c r="AF47" s="22">
        <f t="shared" si="25"/>
        <v>0</v>
      </c>
      <c r="AG47">
        <f t="shared" si="26"/>
        <v>0</v>
      </c>
      <c r="AH47">
        <f t="shared" si="27"/>
        <v>5000</v>
      </c>
      <c r="AI47">
        <f t="shared" si="28"/>
        <v>0</v>
      </c>
      <c r="AK47" t="s">
        <v>1019</v>
      </c>
      <c r="AL47" t="s">
        <v>1020</v>
      </c>
      <c r="AM47" t="s">
        <v>35</v>
      </c>
      <c r="AN47">
        <v>950000</v>
      </c>
      <c r="AO47">
        <v>1000000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4.75</v>
      </c>
      <c r="AX47">
        <v>0</v>
      </c>
      <c r="AY47">
        <v>0</v>
      </c>
      <c r="AZ47">
        <v>0</v>
      </c>
      <c r="BA47">
        <v>5000</v>
      </c>
      <c r="BB47">
        <v>0</v>
      </c>
    </row>
    <row r="48" spans="1:54" x14ac:dyDescent="0.25">
      <c r="A48" s="26" t="s">
        <v>666</v>
      </c>
      <c r="B48" s="26" t="str">
        <f t="shared" si="11"/>
        <v>F01</v>
      </c>
      <c r="C48" s="26" t="str">
        <f t="shared" si="12"/>
        <v>DN</v>
      </c>
      <c r="D48" s="26" t="str">
        <f t="shared" si="13"/>
        <v>01</v>
      </c>
      <c r="E48" s="26" t="str">
        <f t="shared" si="14"/>
        <v>0120</v>
      </c>
      <c r="F48" t="str">
        <f t="shared" si="5"/>
        <v>MMA1</v>
      </c>
      <c r="G48" t="str">
        <f t="shared" si="6"/>
        <v>IA</v>
      </c>
      <c r="H48" s="12" t="s">
        <v>905</v>
      </c>
      <c r="I48" t="str">
        <f t="shared" si="7"/>
        <v>Z11F</v>
      </c>
      <c r="J48" t="str">
        <f t="shared" si="8"/>
        <v>Drum Non-Zinc</v>
      </c>
      <c r="K48" t="str">
        <f t="shared" si="15"/>
        <v>012</v>
      </c>
      <c r="L48" t="str">
        <f t="shared" si="16"/>
        <v>0</v>
      </c>
      <c r="M48" s="40">
        <f t="shared" si="17"/>
        <v>12</v>
      </c>
      <c r="N48" s="40" t="str">
        <f t="shared" si="18"/>
        <v>IA</v>
      </c>
      <c r="O48" s="40">
        <f t="shared" si="19"/>
        <v>5</v>
      </c>
      <c r="P48" s="40" t="s">
        <v>628</v>
      </c>
      <c r="Q48" s="40" t="str">
        <f t="shared" si="20"/>
        <v>DNMMA</v>
      </c>
      <c r="R48" t="str">
        <f t="shared" si="3"/>
        <v>Z11FMMA1DNIA0120</v>
      </c>
      <c r="S48" t="str">
        <f t="shared" si="21"/>
        <v>MMA1 Drum Non-Zinc IA 12 ppm</v>
      </c>
      <c r="T48" t="s">
        <v>35</v>
      </c>
      <c r="U48">
        <f t="shared" si="22"/>
        <v>950000</v>
      </c>
      <c r="V48">
        <f t="shared" si="23"/>
        <v>1000000</v>
      </c>
      <c r="W48">
        <f t="shared" si="23"/>
        <v>0</v>
      </c>
      <c r="X48">
        <f t="shared" si="23"/>
        <v>0</v>
      </c>
      <c r="Y48">
        <f t="shared" si="23"/>
        <v>0</v>
      </c>
      <c r="Z48">
        <f t="shared" si="23"/>
        <v>0</v>
      </c>
      <c r="AA48">
        <f t="shared" si="23"/>
        <v>0</v>
      </c>
      <c r="AB48">
        <f t="shared" si="23"/>
        <v>0</v>
      </c>
      <c r="AC48">
        <f t="shared" si="23"/>
        <v>0</v>
      </c>
      <c r="AD48" s="22">
        <f t="shared" si="10"/>
        <v>6.6499999999999995</v>
      </c>
      <c r="AE48" s="22">
        <f t="shared" si="24"/>
        <v>0</v>
      </c>
      <c r="AF48" s="22">
        <f t="shared" si="25"/>
        <v>0</v>
      </c>
      <c r="AG48">
        <f t="shared" si="26"/>
        <v>0</v>
      </c>
      <c r="AH48">
        <f t="shared" si="27"/>
        <v>5000</v>
      </c>
      <c r="AI48">
        <f t="shared" si="28"/>
        <v>0</v>
      </c>
      <c r="AK48" t="s">
        <v>1021</v>
      </c>
      <c r="AL48" t="s">
        <v>1022</v>
      </c>
      <c r="AM48" t="s">
        <v>35</v>
      </c>
      <c r="AN48">
        <v>950000</v>
      </c>
      <c r="AO48">
        <v>1000000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6.6499999999999995</v>
      </c>
      <c r="AX48">
        <v>0</v>
      </c>
      <c r="AY48">
        <v>0</v>
      </c>
      <c r="AZ48">
        <v>0</v>
      </c>
      <c r="BA48">
        <v>5000</v>
      </c>
      <c r="BB48">
        <v>0</v>
      </c>
    </row>
    <row r="49" spans="1:54" x14ac:dyDescent="0.25">
      <c r="A49" s="26" t="s">
        <v>667</v>
      </c>
      <c r="B49" s="26" t="str">
        <f t="shared" si="11"/>
        <v>F01</v>
      </c>
      <c r="C49" s="26" t="str">
        <f t="shared" si="12"/>
        <v>DN</v>
      </c>
      <c r="D49" s="26" t="str">
        <f t="shared" si="13"/>
        <v>01</v>
      </c>
      <c r="E49" s="26" t="str">
        <f t="shared" si="14"/>
        <v>0150</v>
      </c>
      <c r="F49" t="str">
        <f t="shared" si="5"/>
        <v>MMA1</v>
      </c>
      <c r="G49" t="str">
        <f t="shared" si="6"/>
        <v>IA</v>
      </c>
      <c r="H49" s="12" t="s">
        <v>905</v>
      </c>
      <c r="I49" t="str">
        <f t="shared" si="7"/>
        <v>Z11F</v>
      </c>
      <c r="J49" t="str">
        <f t="shared" si="8"/>
        <v>Drum Non-Zinc</v>
      </c>
      <c r="K49" t="str">
        <f t="shared" si="15"/>
        <v>015</v>
      </c>
      <c r="L49" t="str">
        <f t="shared" si="16"/>
        <v>0</v>
      </c>
      <c r="M49" s="40">
        <f t="shared" si="17"/>
        <v>15</v>
      </c>
      <c r="N49" s="40" t="str">
        <f t="shared" si="18"/>
        <v>IA</v>
      </c>
      <c r="O49" s="40">
        <f t="shared" si="19"/>
        <v>5</v>
      </c>
      <c r="P49" s="40" t="s">
        <v>628</v>
      </c>
      <c r="Q49" s="40" t="str">
        <f t="shared" si="20"/>
        <v>DNMMA</v>
      </c>
      <c r="R49" t="str">
        <f t="shared" si="3"/>
        <v>Z11FMMA1DNIA0150</v>
      </c>
      <c r="S49" t="str">
        <f t="shared" si="21"/>
        <v>MMA1 Drum Non-Zinc IA 15 ppm</v>
      </c>
      <c r="T49" t="s">
        <v>35</v>
      </c>
      <c r="U49">
        <f t="shared" si="22"/>
        <v>950000</v>
      </c>
      <c r="V49">
        <f t="shared" si="23"/>
        <v>1000000</v>
      </c>
      <c r="W49">
        <f t="shared" si="23"/>
        <v>0</v>
      </c>
      <c r="X49">
        <f t="shared" si="23"/>
        <v>0</v>
      </c>
      <c r="Y49">
        <f t="shared" si="23"/>
        <v>0</v>
      </c>
      <c r="Z49">
        <f t="shared" si="23"/>
        <v>0</v>
      </c>
      <c r="AA49">
        <f t="shared" si="23"/>
        <v>0</v>
      </c>
      <c r="AB49">
        <f t="shared" si="23"/>
        <v>0</v>
      </c>
      <c r="AC49">
        <f t="shared" si="23"/>
        <v>0</v>
      </c>
      <c r="AD49" s="22">
        <f t="shared" si="10"/>
        <v>9.5</v>
      </c>
      <c r="AE49" s="22">
        <f t="shared" si="24"/>
        <v>0</v>
      </c>
      <c r="AF49" s="22">
        <f t="shared" si="25"/>
        <v>0</v>
      </c>
      <c r="AG49">
        <f t="shared" si="26"/>
        <v>0</v>
      </c>
      <c r="AH49">
        <f t="shared" si="27"/>
        <v>5000</v>
      </c>
      <c r="AI49">
        <f t="shared" si="28"/>
        <v>0</v>
      </c>
      <c r="AK49" t="s">
        <v>1023</v>
      </c>
      <c r="AL49" t="s">
        <v>1024</v>
      </c>
      <c r="AM49" t="s">
        <v>35</v>
      </c>
      <c r="AN49">
        <v>950000</v>
      </c>
      <c r="AO49">
        <v>1000000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9.5</v>
      </c>
      <c r="AX49">
        <v>0</v>
      </c>
      <c r="AY49">
        <v>0</v>
      </c>
      <c r="AZ49">
        <v>0</v>
      </c>
      <c r="BA49">
        <v>5000</v>
      </c>
      <c r="BB49">
        <v>0</v>
      </c>
    </row>
    <row r="50" spans="1:54" x14ac:dyDescent="0.25">
      <c r="A50" s="26" t="s">
        <v>668</v>
      </c>
      <c r="B50" s="26" t="str">
        <f t="shared" si="11"/>
        <v>F01</v>
      </c>
      <c r="C50" s="26" t="str">
        <f t="shared" si="12"/>
        <v>DN</v>
      </c>
      <c r="D50" s="26" t="str">
        <f t="shared" si="13"/>
        <v>01</v>
      </c>
      <c r="E50" s="26" t="str">
        <f t="shared" si="14"/>
        <v>0200</v>
      </c>
      <c r="F50" t="str">
        <f t="shared" si="5"/>
        <v>MMA1</v>
      </c>
      <c r="G50" t="str">
        <f t="shared" si="6"/>
        <v>IA</v>
      </c>
      <c r="H50" s="12" t="s">
        <v>905</v>
      </c>
      <c r="I50" t="str">
        <f t="shared" si="7"/>
        <v>Z11F</v>
      </c>
      <c r="J50" t="str">
        <f t="shared" si="8"/>
        <v>Drum Non-Zinc</v>
      </c>
      <c r="K50" t="str">
        <f t="shared" si="15"/>
        <v>020</v>
      </c>
      <c r="L50" t="str">
        <f t="shared" si="16"/>
        <v>0</v>
      </c>
      <c r="M50" s="40">
        <f t="shared" si="17"/>
        <v>20</v>
      </c>
      <c r="N50" s="40" t="str">
        <f t="shared" si="18"/>
        <v>IA</v>
      </c>
      <c r="O50" s="40">
        <f t="shared" si="19"/>
        <v>5</v>
      </c>
      <c r="P50" s="40" t="s">
        <v>628</v>
      </c>
      <c r="Q50" s="40" t="str">
        <f t="shared" si="20"/>
        <v>DNMMA</v>
      </c>
      <c r="R50" t="str">
        <f t="shared" si="3"/>
        <v>Z11FMMA1DNIA0200</v>
      </c>
      <c r="S50" t="str">
        <f t="shared" si="21"/>
        <v>MMA1 Drum Non-Zinc IA 20 ppm</v>
      </c>
      <c r="T50" t="s">
        <v>35</v>
      </c>
      <c r="U50">
        <f t="shared" si="22"/>
        <v>950000</v>
      </c>
      <c r="V50">
        <f t="shared" si="23"/>
        <v>1000000</v>
      </c>
      <c r="W50">
        <f t="shared" si="23"/>
        <v>0</v>
      </c>
      <c r="X50">
        <f t="shared" si="23"/>
        <v>0</v>
      </c>
      <c r="Y50">
        <f t="shared" si="23"/>
        <v>0</v>
      </c>
      <c r="Z50">
        <f t="shared" si="23"/>
        <v>0</v>
      </c>
      <c r="AA50">
        <f t="shared" si="23"/>
        <v>0</v>
      </c>
      <c r="AB50">
        <f t="shared" si="23"/>
        <v>0</v>
      </c>
      <c r="AC50">
        <f t="shared" si="23"/>
        <v>0</v>
      </c>
      <c r="AD50" s="22">
        <f t="shared" si="10"/>
        <v>14.25</v>
      </c>
      <c r="AE50" s="22">
        <f t="shared" si="24"/>
        <v>0</v>
      </c>
      <c r="AF50" s="22">
        <f t="shared" si="25"/>
        <v>0</v>
      </c>
      <c r="AG50">
        <f t="shared" si="26"/>
        <v>0</v>
      </c>
      <c r="AH50">
        <f t="shared" si="27"/>
        <v>5000</v>
      </c>
      <c r="AI50">
        <f t="shared" si="28"/>
        <v>0</v>
      </c>
      <c r="AK50" t="s">
        <v>1025</v>
      </c>
      <c r="AL50" t="s">
        <v>1026</v>
      </c>
      <c r="AM50" t="s">
        <v>35</v>
      </c>
      <c r="AN50">
        <v>950000</v>
      </c>
      <c r="AO50">
        <v>1000000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14.25</v>
      </c>
      <c r="AX50">
        <v>0</v>
      </c>
      <c r="AY50">
        <v>0</v>
      </c>
      <c r="AZ50">
        <v>0</v>
      </c>
      <c r="BA50">
        <v>5000</v>
      </c>
      <c r="BB50">
        <v>0</v>
      </c>
    </row>
    <row r="51" spans="1:54" x14ac:dyDescent="0.25">
      <c r="A51" s="26" t="s">
        <v>669</v>
      </c>
      <c r="B51" s="26" t="str">
        <f t="shared" si="11"/>
        <v>F01</v>
      </c>
      <c r="C51" s="26" t="str">
        <f t="shared" si="12"/>
        <v>DN</v>
      </c>
      <c r="D51" s="26" t="str">
        <f t="shared" si="13"/>
        <v>01</v>
      </c>
      <c r="E51" s="26" t="str">
        <f t="shared" si="14"/>
        <v>0450</v>
      </c>
      <c r="F51" t="str">
        <f t="shared" si="5"/>
        <v>MMA1</v>
      </c>
      <c r="G51" t="str">
        <f t="shared" si="6"/>
        <v>IA</v>
      </c>
      <c r="H51" s="12" t="s">
        <v>905</v>
      </c>
      <c r="I51" t="str">
        <f t="shared" si="7"/>
        <v>Z11F</v>
      </c>
      <c r="J51" t="str">
        <f t="shared" si="8"/>
        <v>Drum Non-Zinc</v>
      </c>
      <c r="K51" t="str">
        <f t="shared" si="15"/>
        <v>045</v>
      </c>
      <c r="L51" t="str">
        <f t="shared" si="16"/>
        <v>0</v>
      </c>
      <c r="M51" s="40">
        <f t="shared" si="17"/>
        <v>45</v>
      </c>
      <c r="N51" s="40" t="str">
        <f t="shared" si="18"/>
        <v>IA</v>
      </c>
      <c r="O51" s="40">
        <f t="shared" si="19"/>
        <v>5</v>
      </c>
      <c r="P51" s="40" t="s">
        <v>628</v>
      </c>
      <c r="Q51" s="40" t="str">
        <f t="shared" si="20"/>
        <v>DNMMA</v>
      </c>
      <c r="R51" t="str">
        <f t="shared" si="3"/>
        <v>Z11FMMA1DNIA0450</v>
      </c>
      <c r="S51" t="str">
        <f t="shared" si="21"/>
        <v>MMA1 Drum Non-Zinc IA 45 ppm</v>
      </c>
      <c r="T51" t="s">
        <v>35</v>
      </c>
      <c r="U51">
        <f t="shared" si="22"/>
        <v>950000</v>
      </c>
      <c r="V51">
        <f t="shared" si="23"/>
        <v>1000000</v>
      </c>
      <c r="W51">
        <f t="shared" si="23"/>
        <v>0</v>
      </c>
      <c r="X51">
        <f t="shared" si="23"/>
        <v>0</v>
      </c>
      <c r="Y51">
        <f t="shared" si="23"/>
        <v>0</v>
      </c>
      <c r="Z51">
        <f t="shared" si="23"/>
        <v>0</v>
      </c>
      <c r="AA51">
        <f t="shared" si="23"/>
        <v>0</v>
      </c>
      <c r="AB51">
        <f t="shared" si="23"/>
        <v>0</v>
      </c>
      <c r="AC51">
        <f t="shared" si="23"/>
        <v>0</v>
      </c>
      <c r="AD51" s="22">
        <f t="shared" si="10"/>
        <v>38</v>
      </c>
      <c r="AE51" s="22">
        <f t="shared" si="24"/>
        <v>0</v>
      </c>
      <c r="AF51" s="22">
        <f t="shared" si="25"/>
        <v>0</v>
      </c>
      <c r="AG51">
        <f t="shared" si="26"/>
        <v>0</v>
      </c>
      <c r="AH51">
        <f t="shared" si="27"/>
        <v>5000</v>
      </c>
      <c r="AI51">
        <f t="shared" si="28"/>
        <v>0</v>
      </c>
      <c r="AK51" t="s">
        <v>1027</v>
      </c>
      <c r="AL51" t="s">
        <v>1028</v>
      </c>
      <c r="AM51" t="s">
        <v>35</v>
      </c>
      <c r="AN51">
        <v>950000</v>
      </c>
      <c r="AO51">
        <v>1000000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38</v>
      </c>
      <c r="AX51">
        <v>0</v>
      </c>
      <c r="AY51">
        <v>0</v>
      </c>
      <c r="AZ51">
        <v>0</v>
      </c>
      <c r="BA51">
        <v>5000</v>
      </c>
      <c r="BB51">
        <v>0</v>
      </c>
    </row>
    <row r="52" spans="1:54" x14ac:dyDescent="0.25">
      <c r="A52" s="26" t="s">
        <v>670</v>
      </c>
      <c r="B52" s="26" t="str">
        <f t="shared" si="11"/>
        <v>F01</v>
      </c>
      <c r="C52" s="26" t="str">
        <f t="shared" si="12"/>
        <v>DN</v>
      </c>
      <c r="D52" s="26" t="str">
        <f t="shared" si="13"/>
        <v>01</v>
      </c>
      <c r="E52" s="26" t="str">
        <f t="shared" si="14"/>
        <v>0500</v>
      </c>
      <c r="F52" t="str">
        <f t="shared" si="5"/>
        <v>MMA1</v>
      </c>
      <c r="G52" t="str">
        <f t="shared" si="6"/>
        <v>IA</v>
      </c>
      <c r="H52" s="12" t="s">
        <v>905</v>
      </c>
      <c r="I52" t="str">
        <f t="shared" si="7"/>
        <v>Z11F</v>
      </c>
      <c r="J52" t="str">
        <f t="shared" si="8"/>
        <v>Drum Non-Zinc</v>
      </c>
      <c r="K52" t="str">
        <f t="shared" si="15"/>
        <v>050</v>
      </c>
      <c r="L52" t="str">
        <f t="shared" si="16"/>
        <v>0</v>
      </c>
      <c r="M52" s="40">
        <f t="shared" si="17"/>
        <v>50</v>
      </c>
      <c r="N52" s="40" t="str">
        <f t="shared" si="18"/>
        <v>IA</v>
      </c>
      <c r="O52" s="40">
        <f t="shared" si="19"/>
        <v>5</v>
      </c>
      <c r="P52" s="40" t="s">
        <v>628</v>
      </c>
      <c r="Q52" s="40" t="str">
        <f t="shared" si="20"/>
        <v>DNMMA</v>
      </c>
      <c r="R52" t="str">
        <f t="shared" si="3"/>
        <v>Z11FMMA1DNIA0500</v>
      </c>
      <c r="S52" t="str">
        <f t="shared" si="21"/>
        <v>MMA1 Drum Non-Zinc IA 50 ppm</v>
      </c>
      <c r="T52" t="s">
        <v>35</v>
      </c>
      <c r="U52">
        <f t="shared" si="22"/>
        <v>950000</v>
      </c>
      <c r="V52">
        <f t="shared" si="23"/>
        <v>1000000</v>
      </c>
      <c r="W52">
        <f t="shared" si="23"/>
        <v>0</v>
      </c>
      <c r="X52">
        <f t="shared" si="23"/>
        <v>0</v>
      </c>
      <c r="Y52">
        <f t="shared" si="23"/>
        <v>0</v>
      </c>
      <c r="Z52">
        <f t="shared" si="23"/>
        <v>0</v>
      </c>
      <c r="AA52">
        <f t="shared" si="23"/>
        <v>0</v>
      </c>
      <c r="AB52">
        <f t="shared" si="23"/>
        <v>0</v>
      </c>
      <c r="AC52">
        <f t="shared" si="23"/>
        <v>0</v>
      </c>
      <c r="AD52" s="22">
        <f t="shared" si="10"/>
        <v>42.75</v>
      </c>
      <c r="AE52" s="22">
        <f t="shared" si="24"/>
        <v>0</v>
      </c>
      <c r="AF52" s="22">
        <f t="shared" si="25"/>
        <v>0</v>
      </c>
      <c r="AG52">
        <f t="shared" si="26"/>
        <v>0</v>
      </c>
      <c r="AH52">
        <f t="shared" si="27"/>
        <v>5000</v>
      </c>
      <c r="AI52">
        <f t="shared" si="28"/>
        <v>0</v>
      </c>
      <c r="AK52" t="s">
        <v>1029</v>
      </c>
      <c r="AL52" t="s">
        <v>1030</v>
      </c>
      <c r="AM52" t="s">
        <v>35</v>
      </c>
      <c r="AN52">
        <v>950000</v>
      </c>
      <c r="AO52">
        <v>1000000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42.75</v>
      </c>
      <c r="AX52">
        <v>0</v>
      </c>
      <c r="AY52">
        <v>0</v>
      </c>
      <c r="AZ52">
        <v>0</v>
      </c>
      <c r="BA52">
        <v>5000</v>
      </c>
      <c r="BB52">
        <v>0</v>
      </c>
    </row>
    <row r="53" spans="1:54" x14ac:dyDescent="0.25">
      <c r="A53" s="26" t="s">
        <v>671</v>
      </c>
      <c r="B53" s="26" t="str">
        <f t="shared" si="11"/>
        <v>F01</v>
      </c>
      <c r="C53" s="26" t="str">
        <f t="shared" si="12"/>
        <v>DN</v>
      </c>
      <c r="D53" s="26" t="str">
        <f t="shared" si="13"/>
        <v>01</v>
      </c>
      <c r="E53" s="26" t="str">
        <f t="shared" si="14"/>
        <v>1000</v>
      </c>
      <c r="F53" t="str">
        <f t="shared" si="5"/>
        <v>MMA1</v>
      </c>
      <c r="G53" t="str">
        <f t="shared" si="6"/>
        <v>IA</v>
      </c>
      <c r="H53" s="12" t="s">
        <v>905</v>
      </c>
      <c r="I53" t="str">
        <f t="shared" si="7"/>
        <v>Z11F</v>
      </c>
      <c r="J53" t="str">
        <f t="shared" si="8"/>
        <v>Drum Non-Zinc</v>
      </c>
      <c r="K53" t="str">
        <f t="shared" si="15"/>
        <v>100</v>
      </c>
      <c r="L53" t="str">
        <f t="shared" si="16"/>
        <v>0</v>
      </c>
      <c r="M53" s="40">
        <f t="shared" si="17"/>
        <v>100</v>
      </c>
      <c r="N53" s="40" t="str">
        <f t="shared" si="18"/>
        <v>IA</v>
      </c>
      <c r="O53" s="40">
        <f t="shared" si="19"/>
        <v>5</v>
      </c>
      <c r="P53" s="40" t="s">
        <v>628</v>
      </c>
      <c r="Q53" s="40" t="str">
        <f t="shared" si="20"/>
        <v>DNMMA</v>
      </c>
      <c r="R53" t="str">
        <f t="shared" si="3"/>
        <v>Z11FMMA1DNIA1000</v>
      </c>
      <c r="S53" t="str">
        <f t="shared" si="21"/>
        <v>MMA1 Drum Non-Zinc IA 100 ppm</v>
      </c>
      <c r="T53" t="s">
        <v>35</v>
      </c>
      <c r="U53">
        <f t="shared" si="22"/>
        <v>950000</v>
      </c>
      <c r="V53">
        <f t="shared" si="23"/>
        <v>1000000</v>
      </c>
      <c r="W53">
        <f t="shared" si="23"/>
        <v>0</v>
      </c>
      <c r="X53">
        <f t="shared" si="23"/>
        <v>0</v>
      </c>
      <c r="Y53">
        <f t="shared" si="23"/>
        <v>0</v>
      </c>
      <c r="Z53">
        <f t="shared" si="23"/>
        <v>0</v>
      </c>
      <c r="AA53">
        <f t="shared" si="23"/>
        <v>0</v>
      </c>
      <c r="AB53">
        <f t="shared" si="23"/>
        <v>0</v>
      </c>
      <c r="AC53">
        <f t="shared" si="23"/>
        <v>0</v>
      </c>
      <c r="AD53" s="22">
        <f t="shared" si="10"/>
        <v>90.25</v>
      </c>
      <c r="AE53" s="22">
        <f t="shared" si="24"/>
        <v>0</v>
      </c>
      <c r="AF53" s="22">
        <f t="shared" si="25"/>
        <v>0</v>
      </c>
      <c r="AG53">
        <f t="shared" si="26"/>
        <v>0</v>
      </c>
      <c r="AH53">
        <f t="shared" si="27"/>
        <v>5000</v>
      </c>
      <c r="AI53">
        <f t="shared" si="28"/>
        <v>0</v>
      </c>
      <c r="AK53" t="s">
        <v>1031</v>
      </c>
      <c r="AL53" t="s">
        <v>1032</v>
      </c>
      <c r="AM53" t="s">
        <v>35</v>
      </c>
      <c r="AN53">
        <v>950000</v>
      </c>
      <c r="AO53">
        <v>1000000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90.25</v>
      </c>
      <c r="AX53">
        <v>0</v>
      </c>
      <c r="AY53">
        <v>0</v>
      </c>
      <c r="AZ53">
        <v>0</v>
      </c>
      <c r="BA53">
        <v>5000</v>
      </c>
      <c r="BB53">
        <v>0</v>
      </c>
    </row>
    <row r="54" spans="1:54" x14ac:dyDescent="0.25">
      <c r="A54" s="26" t="s">
        <v>672</v>
      </c>
      <c r="B54" s="26" t="str">
        <f t="shared" si="11"/>
        <v>F01</v>
      </c>
      <c r="C54" s="26" t="str">
        <f t="shared" si="12"/>
        <v>DN</v>
      </c>
      <c r="D54" s="26" t="str">
        <f t="shared" si="13"/>
        <v>04</v>
      </c>
      <c r="E54" s="26" t="str">
        <f t="shared" si="14"/>
        <v>0500</v>
      </c>
      <c r="F54" t="str">
        <f t="shared" si="5"/>
        <v>MMA1</v>
      </c>
      <c r="G54" t="str">
        <f t="shared" si="6"/>
        <v>HQ</v>
      </c>
      <c r="H54" s="12" t="s">
        <v>905</v>
      </c>
      <c r="I54" t="str">
        <f t="shared" si="7"/>
        <v>Z11F</v>
      </c>
      <c r="J54" t="str">
        <f t="shared" si="8"/>
        <v>Drum Non-Zinc</v>
      </c>
      <c r="K54" t="str">
        <f t="shared" si="15"/>
        <v>050</v>
      </c>
      <c r="L54" t="str">
        <f t="shared" si="16"/>
        <v>0</v>
      </c>
      <c r="M54" s="40">
        <f t="shared" si="17"/>
        <v>50</v>
      </c>
      <c r="N54" s="40" t="str">
        <f t="shared" si="18"/>
        <v>IA</v>
      </c>
      <c r="O54" s="40">
        <f t="shared" si="19"/>
        <v>5</v>
      </c>
      <c r="P54" s="40" t="s">
        <v>628</v>
      </c>
      <c r="Q54" s="40" t="str">
        <f t="shared" si="20"/>
        <v>DNMMA</v>
      </c>
      <c r="R54" t="str">
        <f t="shared" si="3"/>
        <v>Z11FMMA1DNHQ0500</v>
      </c>
      <c r="S54" t="str">
        <f t="shared" si="21"/>
        <v>MMA1 Drum Non-Zinc HQ 50 ppm</v>
      </c>
      <c r="T54" t="s">
        <v>35</v>
      </c>
      <c r="U54">
        <f t="shared" si="22"/>
        <v>950000</v>
      </c>
      <c r="V54">
        <f t="shared" si="23"/>
        <v>1000000</v>
      </c>
      <c r="W54">
        <f t="shared" si="23"/>
        <v>0</v>
      </c>
      <c r="X54">
        <f t="shared" si="23"/>
        <v>0</v>
      </c>
      <c r="Y54">
        <f t="shared" si="23"/>
        <v>0</v>
      </c>
      <c r="Z54">
        <f t="shared" si="23"/>
        <v>0</v>
      </c>
      <c r="AA54">
        <f t="shared" si="23"/>
        <v>0</v>
      </c>
      <c r="AB54">
        <f t="shared" si="23"/>
        <v>0</v>
      </c>
      <c r="AC54">
        <f t="shared" si="23"/>
        <v>0</v>
      </c>
      <c r="AD54" s="22">
        <f t="shared" si="10"/>
        <v>0</v>
      </c>
      <c r="AE54" s="22">
        <f t="shared" si="24"/>
        <v>0</v>
      </c>
      <c r="AF54" s="22">
        <f t="shared" si="25"/>
        <v>47.5</v>
      </c>
      <c r="AG54">
        <f t="shared" si="26"/>
        <v>0</v>
      </c>
      <c r="AH54">
        <f t="shared" si="27"/>
        <v>5000</v>
      </c>
      <c r="AI54">
        <f t="shared" si="28"/>
        <v>0</v>
      </c>
      <c r="AK54" t="s">
        <v>1033</v>
      </c>
      <c r="AL54" t="s">
        <v>1034</v>
      </c>
      <c r="AM54" t="s">
        <v>35</v>
      </c>
      <c r="AN54">
        <v>950000</v>
      </c>
      <c r="AO54">
        <v>1000000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47.5</v>
      </c>
      <c r="AZ54">
        <v>0</v>
      </c>
      <c r="BA54">
        <v>5000</v>
      </c>
      <c r="BB54">
        <v>0</v>
      </c>
    </row>
    <row r="55" spans="1:54" x14ac:dyDescent="0.25">
      <c r="A55" s="26" t="s">
        <v>674</v>
      </c>
      <c r="B55" s="26" t="str">
        <f t="shared" si="11"/>
        <v>F01</v>
      </c>
      <c r="C55" s="26" t="str">
        <f t="shared" si="12"/>
        <v>LS</v>
      </c>
      <c r="D55" s="26" t="str">
        <f t="shared" si="13"/>
        <v>02</v>
      </c>
      <c r="E55" s="26" t="str">
        <f t="shared" si="14"/>
        <v>0150</v>
      </c>
      <c r="F55" t="str">
        <f t="shared" si="5"/>
        <v>MMA1</v>
      </c>
      <c r="G55" t="str">
        <f t="shared" si="6"/>
        <v>MEHQ</v>
      </c>
      <c r="H55" s="12" t="s">
        <v>905</v>
      </c>
      <c r="I55" t="str">
        <f t="shared" si="7"/>
        <v>Z11F</v>
      </c>
      <c r="J55" t="str">
        <f t="shared" si="8"/>
        <v>Lorry-Semi</v>
      </c>
      <c r="K55" t="str">
        <f t="shared" si="15"/>
        <v>015</v>
      </c>
      <c r="L55" t="str">
        <f t="shared" si="16"/>
        <v>0</v>
      </c>
      <c r="M55" s="40">
        <f t="shared" si="17"/>
        <v>15</v>
      </c>
      <c r="N55" s="40" t="str">
        <f t="shared" si="18"/>
        <v>IA</v>
      </c>
      <c r="O55" s="40">
        <f t="shared" si="19"/>
        <v>5</v>
      </c>
      <c r="P55" s="40" t="s">
        <v>628</v>
      </c>
      <c r="Q55" s="40" t="str">
        <f t="shared" si="20"/>
        <v>LS</v>
      </c>
      <c r="R55" t="str">
        <f t="shared" si="3"/>
        <v>Z11FMMA1LSMEHQ0150</v>
      </c>
      <c r="S55" t="str">
        <f t="shared" si="21"/>
        <v>MMA1 Lorry-Semi MEHQ 15 ppm</v>
      </c>
      <c r="T55" t="s">
        <v>35</v>
      </c>
      <c r="U55">
        <f t="shared" si="22"/>
        <v>1000000</v>
      </c>
      <c r="V55">
        <f t="shared" si="23"/>
        <v>1000000</v>
      </c>
      <c r="W55">
        <f t="shared" si="23"/>
        <v>0</v>
      </c>
      <c r="X55">
        <f t="shared" si="23"/>
        <v>0</v>
      </c>
      <c r="Y55">
        <f t="shared" si="23"/>
        <v>0</v>
      </c>
      <c r="Z55">
        <f t="shared" si="23"/>
        <v>0</v>
      </c>
      <c r="AA55">
        <f t="shared" si="23"/>
        <v>0</v>
      </c>
      <c r="AB55">
        <f t="shared" si="23"/>
        <v>0</v>
      </c>
      <c r="AC55">
        <f t="shared" si="23"/>
        <v>0</v>
      </c>
      <c r="AD55" s="22">
        <f t="shared" si="10"/>
        <v>0</v>
      </c>
      <c r="AE55" s="22">
        <f t="shared" si="24"/>
        <v>15</v>
      </c>
      <c r="AF55" s="22">
        <f t="shared" si="25"/>
        <v>0</v>
      </c>
      <c r="AG55">
        <f t="shared" si="26"/>
        <v>0</v>
      </c>
      <c r="AH55">
        <f t="shared" si="27"/>
        <v>0</v>
      </c>
      <c r="AI55">
        <f t="shared" si="28"/>
        <v>0</v>
      </c>
      <c r="AK55" t="s">
        <v>1035</v>
      </c>
      <c r="AL55" t="s">
        <v>1036</v>
      </c>
      <c r="AM55" t="s">
        <v>35</v>
      </c>
      <c r="AN55">
        <v>1000000</v>
      </c>
      <c r="AO55">
        <v>1000000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15</v>
      </c>
      <c r="AY55">
        <v>0</v>
      </c>
      <c r="AZ55">
        <v>0</v>
      </c>
      <c r="BA55">
        <v>0</v>
      </c>
      <c r="BB55">
        <v>0</v>
      </c>
    </row>
    <row r="56" spans="1:54" x14ac:dyDescent="0.25">
      <c r="A56" s="26" t="s">
        <v>675</v>
      </c>
      <c r="B56" s="26" t="str">
        <f t="shared" si="11"/>
        <v>F01</v>
      </c>
      <c r="C56" s="26" t="str">
        <f t="shared" si="12"/>
        <v>LS</v>
      </c>
      <c r="D56" s="26" t="str">
        <f t="shared" si="13"/>
        <v>02</v>
      </c>
      <c r="E56" s="26" t="str">
        <f t="shared" si="14"/>
        <v>0200</v>
      </c>
      <c r="F56" t="str">
        <f t="shared" si="5"/>
        <v>MMA1</v>
      </c>
      <c r="G56" t="str">
        <f t="shared" si="6"/>
        <v>MEHQ</v>
      </c>
      <c r="H56" s="12" t="s">
        <v>905</v>
      </c>
      <c r="I56" t="str">
        <f t="shared" si="7"/>
        <v>Z11F</v>
      </c>
      <c r="J56" t="str">
        <f t="shared" si="8"/>
        <v>Lorry-Semi</v>
      </c>
      <c r="K56" t="str">
        <f t="shared" si="15"/>
        <v>020</v>
      </c>
      <c r="L56" t="str">
        <f t="shared" si="16"/>
        <v>0</v>
      </c>
      <c r="M56" s="40">
        <f t="shared" si="17"/>
        <v>20</v>
      </c>
      <c r="N56" s="40" t="str">
        <f t="shared" si="18"/>
        <v>IA</v>
      </c>
      <c r="O56" s="40">
        <f t="shared" si="19"/>
        <v>5</v>
      </c>
      <c r="P56" s="40" t="s">
        <v>628</v>
      </c>
      <c r="Q56" s="40" t="str">
        <f t="shared" si="20"/>
        <v>LS</v>
      </c>
      <c r="R56" t="str">
        <f t="shared" si="3"/>
        <v>Z11FMMA1LSMEHQ0200</v>
      </c>
      <c r="S56" t="str">
        <f t="shared" si="21"/>
        <v>MMA1 Lorry-Semi MEHQ 20 ppm</v>
      </c>
      <c r="T56" t="s">
        <v>35</v>
      </c>
      <c r="U56">
        <f t="shared" si="22"/>
        <v>1000000</v>
      </c>
      <c r="V56">
        <f t="shared" si="23"/>
        <v>1000000</v>
      </c>
      <c r="W56">
        <f t="shared" si="23"/>
        <v>0</v>
      </c>
      <c r="X56">
        <f t="shared" si="23"/>
        <v>0</v>
      </c>
      <c r="Y56">
        <f t="shared" si="23"/>
        <v>0</v>
      </c>
      <c r="Z56">
        <f t="shared" si="23"/>
        <v>0</v>
      </c>
      <c r="AA56">
        <f t="shared" si="23"/>
        <v>0</v>
      </c>
      <c r="AB56">
        <f t="shared" si="23"/>
        <v>0</v>
      </c>
      <c r="AC56">
        <f t="shared" si="23"/>
        <v>0</v>
      </c>
      <c r="AD56" s="22">
        <f t="shared" si="10"/>
        <v>0</v>
      </c>
      <c r="AE56" s="22">
        <f t="shared" si="24"/>
        <v>20</v>
      </c>
      <c r="AF56" s="22">
        <f t="shared" si="25"/>
        <v>0</v>
      </c>
      <c r="AG56">
        <f t="shared" si="26"/>
        <v>0</v>
      </c>
      <c r="AH56">
        <f t="shared" si="27"/>
        <v>0</v>
      </c>
      <c r="AI56">
        <f t="shared" si="28"/>
        <v>0</v>
      </c>
      <c r="AK56" t="s">
        <v>1037</v>
      </c>
      <c r="AL56" t="s">
        <v>1038</v>
      </c>
      <c r="AM56" t="s">
        <v>35</v>
      </c>
      <c r="AN56">
        <v>1000000</v>
      </c>
      <c r="AO56">
        <v>1000000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20</v>
      </c>
      <c r="AY56">
        <v>0</v>
      </c>
      <c r="AZ56">
        <v>0</v>
      </c>
      <c r="BA56">
        <v>0</v>
      </c>
      <c r="BB56">
        <v>0</v>
      </c>
    </row>
    <row r="57" spans="1:54" x14ac:dyDescent="0.25">
      <c r="A57" s="26" t="s">
        <v>676</v>
      </c>
      <c r="B57" s="26" t="str">
        <f t="shared" si="11"/>
        <v>F01</v>
      </c>
      <c r="C57" s="26" t="str">
        <f t="shared" si="12"/>
        <v>LS</v>
      </c>
      <c r="D57" s="26" t="str">
        <f t="shared" si="13"/>
        <v>02</v>
      </c>
      <c r="E57" s="26" t="str">
        <f t="shared" si="14"/>
        <v>0400</v>
      </c>
      <c r="F57" t="str">
        <f t="shared" si="5"/>
        <v>MMA1</v>
      </c>
      <c r="G57" t="str">
        <f t="shared" si="6"/>
        <v>MEHQ</v>
      </c>
      <c r="H57" s="12" t="s">
        <v>905</v>
      </c>
      <c r="I57" t="str">
        <f t="shared" si="7"/>
        <v>Z11F</v>
      </c>
      <c r="J57" t="str">
        <f t="shared" si="8"/>
        <v>Lorry-Semi</v>
      </c>
      <c r="K57" t="str">
        <f t="shared" si="15"/>
        <v>040</v>
      </c>
      <c r="L57" t="str">
        <f t="shared" si="16"/>
        <v>0</v>
      </c>
      <c r="M57" s="40">
        <f t="shared" si="17"/>
        <v>40</v>
      </c>
      <c r="N57" s="40" t="str">
        <f t="shared" si="18"/>
        <v>IA</v>
      </c>
      <c r="O57" s="40">
        <f t="shared" si="19"/>
        <v>5</v>
      </c>
      <c r="P57" s="40" t="s">
        <v>628</v>
      </c>
      <c r="Q57" s="40" t="str">
        <f t="shared" si="20"/>
        <v>LS</v>
      </c>
      <c r="R57" t="str">
        <f t="shared" si="3"/>
        <v>Z11FMMA1LSMEHQ0400</v>
      </c>
      <c r="S57" t="str">
        <f t="shared" si="21"/>
        <v>MMA1 Lorry-Semi MEHQ 40 ppm</v>
      </c>
      <c r="T57" t="s">
        <v>35</v>
      </c>
      <c r="U57">
        <f t="shared" si="22"/>
        <v>1000000</v>
      </c>
      <c r="V57">
        <f t="shared" si="23"/>
        <v>1000000</v>
      </c>
      <c r="W57">
        <f t="shared" si="23"/>
        <v>0</v>
      </c>
      <c r="X57">
        <f t="shared" si="23"/>
        <v>0</v>
      </c>
      <c r="Y57">
        <f t="shared" si="23"/>
        <v>0</v>
      </c>
      <c r="Z57">
        <f t="shared" si="23"/>
        <v>0</v>
      </c>
      <c r="AA57">
        <f t="shared" si="23"/>
        <v>0</v>
      </c>
      <c r="AB57">
        <f t="shared" si="23"/>
        <v>0</v>
      </c>
      <c r="AC57">
        <f t="shared" si="23"/>
        <v>0</v>
      </c>
      <c r="AD57" s="22">
        <f t="shared" si="10"/>
        <v>0</v>
      </c>
      <c r="AE57" s="22">
        <f t="shared" si="24"/>
        <v>40</v>
      </c>
      <c r="AF57" s="22">
        <f t="shared" si="25"/>
        <v>0</v>
      </c>
      <c r="AG57">
        <f t="shared" si="26"/>
        <v>0</v>
      </c>
      <c r="AH57">
        <f t="shared" si="27"/>
        <v>0</v>
      </c>
      <c r="AI57">
        <f t="shared" si="28"/>
        <v>0</v>
      </c>
      <c r="AK57" t="s">
        <v>1039</v>
      </c>
      <c r="AL57" t="s">
        <v>1040</v>
      </c>
      <c r="AM57" t="s">
        <v>35</v>
      </c>
      <c r="AN57">
        <v>1000000</v>
      </c>
      <c r="AO57">
        <v>1000000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40</v>
      </c>
      <c r="AY57">
        <v>0</v>
      </c>
      <c r="AZ57">
        <v>0</v>
      </c>
      <c r="BA57">
        <v>0</v>
      </c>
      <c r="BB57">
        <v>0</v>
      </c>
    </row>
    <row r="58" spans="1:54" x14ac:dyDescent="0.25">
      <c r="A58" s="26" t="s">
        <v>677</v>
      </c>
      <c r="B58" s="26" t="str">
        <f t="shared" si="11"/>
        <v>F01</v>
      </c>
      <c r="C58" s="26" t="str">
        <f t="shared" si="12"/>
        <v>LS</v>
      </c>
      <c r="D58" s="26" t="str">
        <f t="shared" si="13"/>
        <v>02</v>
      </c>
      <c r="E58" s="26" t="str">
        <f t="shared" si="14"/>
        <v>0500</v>
      </c>
      <c r="F58" t="str">
        <f t="shared" si="5"/>
        <v>MMA1</v>
      </c>
      <c r="G58" t="str">
        <f t="shared" si="6"/>
        <v>MEHQ</v>
      </c>
      <c r="H58" s="12" t="s">
        <v>905</v>
      </c>
      <c r="I58" t="str">
        <f t="shared" si="7"/>
        <v>Z11F</v>
      </c>
      <c r="J58" t="str">
        <f t="shared" si="8"/>
        <v>Lorry-Semi</v>
      </c>
      <c r="K58" t="str">
        <f t="shared" si="15"/>
        <v>050</v>
      </c>
      <c r="L58" t="str">
        <f t="shared" si="16"/>
        <v>0</v>
      </c>
      <c r="M58" s="40">
        <f t="shared" si="17"/>
        <v>50</v>
      </c>
      <c r="N58" s="40" t="str">
        <f t="shared" si="18"/>
        <v>IA</v>
      </c>
      <c r="O58" s="40">
        <f t="shared" si="19"/>
        <v>5</v>
      </c>
      <c r="P58" s="40" t="s">
        <v>628</v>
      </c>
      <c r="Q58" s="40" t="str">
        <f t="shared" si="20"/>
        <v>LS</v>
      </c>
      <c r="R58" t="str">
        <f t="shared" si="3"/>
        <v>Z11FMMA1LSMEHQ0500</v>
      </c>
      <c r="S58" t="str">
        <f t="shared" si="21"/>
        <v>MMA1 Lorry-Semi MEHQ 50 ppm</v>
      </c>
      <c r="T58" t="s">
        <v>35</v>
      </c>
      <c r="U58">
        <f t="shared" si="22"/>
        <v>1000000</v>
      </c>
      <c r="V58">
        <f t="shared" si="23"/>
        <v>1000000</v>
      </c>
      <c r="W58">
        <f t="shared" si="23"/>
        <v>0</v>
      </c>
      <c r="X58">
        <f t="shared" si="23"/>
        <v>0</v>
      </c>
      <c r="Y58">
        <f t="shared" si="23"/>
        <v>0</v>
      </c>
      <c r="Z58">
        <f t="shared" si="23"/>
        <v>0</v>
      </c>
      <c r="AA58">
        <f t="shared" si="23"/>
        <v>0</v>
      </c>
      <c r="AB58">
        <f t="shared" si="23"/>
        <v>0</v>
      </c>
      <c r="AC58">
        <f t="shared" si="23"/>
        <v>0</v>
      </c>
      <c r="AD58" s="22">
        <f t="shared" si="10"/>
        <v>0</v>
      </c>
      <c r="AE58" s="22">
        <f t="shared" si="24"/>
        <v>50</v>
      </c>
      <c r="AF58" s="22">
        <f t="shared" si="25"/>
        <v>0</v>
      </c>
      <c r="AG58">
        <f t="shared" si="26"/>
        <v>0</v>
      </c>
      <c r="AH58">
        <f t="shared" si="27"/>
        <v>0</v>
      </c>
      <c r="AI58">
        <f t="shared" si="28"/>
        <v>0</v>
      </c>
      <c r="AK58" t="s">
        <v>1041</v>
      </c>
      <c r="AL58" t="s">
        <v>1042</v>
      </c>
      <c r="AM58" t="s">
        <v>35</v>
      </c>
      <c r="AN58">
        <v>1000000</v>
      </c>
      <c r="AO58">
        <v>1000000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50</v>
      </c>
      <c r="AY58">
        <v>0</v>
      </c>
      <c r="AZ58">
        <v>0</v>
      </c>
      <c r="BA58">
        <v>0</v>
      </c>
      <c r="BB58">
        <v>0</v>
      </c>
    </row>
    <row r="59" spans="1:54" x14ac:dyDescent="0.25">
      <c r="A59" s="26" t="s">
        <v>678</v>
      </c>
      <c r="B59" s="26" t="str">
        <f t="shared" si="11"/>
        <v>F01</v>
      </c>
      <c r="C59" s="26" t="str">
        <f t="shared" si="12"/>
        <v>LS</v>
      </c>
      <c r="D59" s="26" t="str">
        <f t="shared" si="13"/>
        <v>02</v>
      </c>
      <c r="E59" s="26" t="str">
        <f t="shared" si="14"/>
        <v>1000</v>
      </c>
      <c r="F59" t="str">
        <f t="shared" si="5"/>
        <v>MMA1</v>
      </c>
      <c r="G59" t="str">
        <f t="shared" si="6"/>
        <v>MEHQ</v>
      </c>
      <c r="H59" s="12" t="s">
        <v>905</v>
      </c>
      <c r="I59" t="str">
        <f t="shared" si="7"/>
        <v>Z11F</v>
      </c>
      <c r="J59" t="str">
        <f t="shared" si="8"/>
        <v>Lorry-Semi</v>
      </c>
      <c r="K59" t="str">
        <f t="shared" si="15"/>
        <v>100</v>
      </c>
      <c r="L59" t="str">
        <f t="shared" si="16"/>
        <v>0</v>
      </c>
      <c r="M59" s="40">
        <f t="shared" si="17"/>
        <v>100</v>
      </c>
      <c r="N59" s="40" t="str">
        <f t="shared" si="18"/>
        <v>IA</v>
      </c>
      <c r="O59" s="40">
        <f t="shared" si="19"/>
        <v>5</v>
      </c>
      <c r="P59" s="40" t="s">
        <v>628</v>
      </c>
      <c r="Q59" s="40" t="str">
        <f t="shared" si="20"/>
        <v>LS</v>
      </c>
      <c r="R59" t="str">
        <f t="shared" si="3"/>
        <v>Z11FMMA1LSMEHQ1000</v>
      </c>
      <c r="S59" t="str">
        <f t="shared" si="21"/>
        <v>MMA1 Lorry-Semi MEHQ 100 ppm</v>
      </c>
      <c r="T59" t="s">
        <v>35</v>
      </c>
      <c r="U59">
        <f t="shared" si="22"/>
        <v>1000000</v>
      </c>
      <c r="V59">
        <f t="shared" si="23"/>
        <v>1000000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 s="22">
        <f t="shared" si="10"/>
        <v>0</v>
      </c>
      <c r="AE59" s="22">
        <f t="shared" si="24"/>
        <v>100</v>
      </c>
      <c r="AF59" s="22">
        <f t="shared" si="25"/>
        <v>0</v>
      </c>
      <c r="AG59">
        <f t="shared" si="26"/>
        <v>0</v>
      </c>
      <c r="AH59">
        <f t="shared" si="27"/>
        <v>0</v>
      </c>
      <c r="AI59">
        <f t="shared" si="28"/>
        <v>0</v>
      </c>
      <c r="AK59" t="s">
        <v>1043</v>
      </c>
      <c r="AL59" t="s">
        <v>1044</v>
      </c>
      <c r="AM59" t="s">
        <v>35</v>
      </c>
      <c r="AN59">
        <v>1000000</v>
      </c>
      <c r="AO59">
        <v>1000000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100</v>
      </c>
      <c r="AY59">
        <v>0</v>
      </c>
      <c r="AZ59">
        <v>0</v>
      </c>
      <c r="BA59">
        <v>0</v>
      </c>
      <c r="BB59">
        <v>0</v>
      </c>
    </row>
    <row r="60" spans="1:54" x14ac:dyDescent="0.25">
      <c r="A60" s="26" t="s">
        <v>679</v>
      </c>
      <c r="B60" s="26" t="str">
        <f t="shared" si="11"/>
        <v>F01</v>
      </c>
      <c r="C60" s="26" t="str">
        <f t="shared" si="12"/>
        <v>LS</v>
      </c>
      <c r="D60" s="26" t="str">
        <f t="shared" si="13"/>
        <v>01</v>
      </c>
      <c r="E60" s="26" t="str">
        <f t="shared" si="14"/>
        <v>0050</v>
      </c>
      <c r="F60" t="str">
        <f t="shared" si="5"/>
        <v>MMA1</v>
      </c>
      <c r="G60" t="str">
        <f t="shared" si="6"/>
        <v>IA</v>
      </c>
      <c r="H60" s="12" t="s">
        <v>905</v>
      </c>
      <c r="I60" t="str">
        <f t="shared" si="7"/>
        <v>Z11F</v>
      </c>
      <c r="J60" t="str">
        <f t="shared" si="8"/>
        <v>Lorry-Semi</v>
      </c>
      <c r="K60" t="str">
        <f t="shared" si="15"/>
        <v>005</v>
      </c>
      <c r="L60" t="str">
        <f t="shared" si="16"/>
        <v>0</v>
      </c>
      <c r="M60" s="40">
        <f t="shared" si="17"/>
        <v>5</v>
      </c>
      <c r="N60" s="40" t="str">
        <f t="shared" si="18"/>
        <v>IA</v>
      </c>
      <c r="O60" s="40">
        <f t="shared" si="19"/>
        <v>5</v>
      </c>
      <c r="P60" s="40" t="s">
        <v>628</v>
      </c>
      <c r="Q60" s="40" t="str">
        <f t="shared" si="20"/>
        <v>LS</v>
      </c>
      <c r="R60" t="str">
        <f t="shared" si="3"/>
        <v>Z11FMMA1LSIA0050</v>
      </c>
      <c r="S60" t="str">
        <f t="shared" si="21"/>
        <v>MMA1 Lorry-Semi IA 5 ppm</v>
      </c>
      <c r="T60" t="s">
        <v>35</v>
      </c>
      <c r="U60">
        <f t="shared" si="22"/>
        <v>1000000</v>
      </c>
      <c r="V60">
        <f t="shared" si="23"/>
        <v>1000000</v>
      </c>
      <c r="W60">
        <f t="shared" si="23"/>
        <v>0</v>
      </c>
      <c r="X60">
        <f t="shared" si="23"/>
        <v>0</v>
      </c>
      <c r="Y60">
        <f t="shared" si="23"/>
        <v>0</v>
      </c>
      <c r="Z60">
        <f t="shared" si="23"/>
        <v>0</v>
      </c>
      <c r="AA60">
        <f t="shared" si="23"/>
        <v>0</v>
      </c>
      <c r="AB60">
        <f t="shared" si="23"/>
        <v>0</v>
      </c>
      <c r="AC60">
        <f t="shared" si="23"/>
        <v>0</v>
      </c>
      <c r="AD60" s="22">
        <f t="shared" si="10"/>
        <v>0</v>
      </c>
      <c r="AE60" s="22">
        <f t="shared" si="24"/>
        <v>0</v>
      </c>
      <c r="AF60" s="22">
        <f t="shared" si="25"/>
        <v>0</v>
      </c>
      <c r="AG60">
        <f t="shared" si="26"/>
        <v>0</v>
      </c>
      <c r="AH60">
        <f t="shared" si="27"/>
        <v>0</v>
      </c>
      <c r="AI60">
        <f t="shared" si="28"/>
        <v>0</v>
      </c>
      <c r="AK60" t="s">
        <v>1045</v>
      </c>
      <c r="AL60" t="s">
        <v>1046</v>
      </c>
      <c r="AM60" t="s">
        <v>35</v>
      </c>
      <c r="AN60">
        <v>1000000</v>
      </c>
      <c r="AO60">
        <v>1000000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 x14ac:dyDescent="0.25">
      <c r="A61" s="26" t="s">
        <v>680</v>
      </c>
      <c r="B61" s="26" t="str">
        <f t="shared" si="11"/>
        <v>F01</v>
      </c>
      <c r="C61" s="26" t="str">
        <f t="shared" si="12"/>
        <v>LS</v>
      </c>
      <c r="D61" s="26" t="str">
        <f t="shared" si="13"/>
        <v>01</v>
      </c>
      <c r="E61" s="26" t="str">
        <f t="shared" si="14"/>
        <v>0060</v>
      </c>
      <c r="F61" t="str">
        <f t="shared" si="5"/>
        <v>MMA1</v>
      </c>
      <c r="G61" t="str">
        <f t="shared" si="6"/>
        <v>IA</v>
      </c>
      <c r="H61" s="12" t="s">
        <v>905</v>
      </c>
      <c r="I61" t="str">
        <f t="shared" si="7"/>
        <v>Z11F</v>
      </c>
      <c r="J61" t="str">
        <f t="shared" si="8"/>
        <v>Lorry-Semi</v>
      </c>
      <c r="K61" t="str">
        <f t="shared" si="15"/>
        <v>006</v>
      </c>
      <c r="L61" t="str">
        <f t="shared" si="16"/>
        <v>0</v>
      </c>
      <c r="M61" s="40">
        <f t="shared" si="17"/>
        <v>6</v>
      </c>
      <c r="N61" s="40" t="str">
        <f t="shared" si="18"/>
        <v>IA</v>
      </c>
      <c r="O61" s="40">
        <f t="shared" si="19"/>
        <v>5</v>
      </c>
      <c r="P61" s="40" t="s">
        <v>628</v>
      </c>
      <c r="Q61" s="40" t="str">
        <f t="shared" si="20"/>
        <v>LS</v>
      </c>
      <c r="R61" t="str">
        <f t="shared" si="3"/>
        <v>Z11FMMA1LSIA0060</v>
      </c>
      <c r="S61" t="str">
        <f t="shared" si="21"/>
        <v>MMA1 Lorry-Semi IA 6 ppm</v>
      </c>
      <c r="T61" t="s">
        <v>35</v>
      </c>
      <c r="U61">
        <f t="shared" si="22"/>
        <v>1000000</v>
      </c>
      <c r="V61">
        <f t="shared" si="23"/>
        <v>1000000</v>
      </c>
      <c r="W61">
        <f t="shared" si="23"/>
        <v>0</v>
      </c>
      <c r="X61">
        <f t="shared" si="23"/>
        <v>0</v>
      </c>
      <c r="Y61">
        <f t="shared" si="23"/>
        <v>0</v>
      </c>
      <c r="Z61">
        <f t="shared" si="23"/>
        <v>0</v>
      </c>
      <c r="AA61">
        <f t="shared" si="23"/>
        <v>0</v>
      </c>
      <c r="AB61">
        <f t="shared" si="23"/>
        <v>0</v>
      </c>
      <c r="AC61">
        <f t="shared" si="23"/>
        <v>0</v>
      </c>
      <c r="AD61" s="22">
        <f t="shared" si="10"/>
        <v>1</v>
      </c>
      <c r="AE61" s="22">
        <f t="shared" si="24"/>
        <v>0</v>
      </c>
      <c r="AF61" s="22">
        <f t="shared" si="25"/>
        <v>0</v>
      </c>
      <c r="AG61">
        <f t="shared" si="26"/>
        <v>0</v>
      </c>
      <c r="AH61">
        <f t="shared" si="27"/>
        <v>0</v>
      </c>
      <c r="AI61">
        <f t="shared" si="28"/>
        <v>0</v>
      </c>
      <c r="AK61" t="s">
        <v>1047</v>
      </c>
      <c r="AL61" t="s">
        <v>1048</v>
      </c>
      <c r="AM61" t="s">
        <v>35</v>
      </c>
      <c r="AN61">
        <v>1000000</v>
      </c>
      <c r="AO61">
        <v>1000000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 x14ac:dyDescent="0.25">
      <c r="A62" s="26" t="s">
        <v>681</v>
      </c>
      <c r="B62" s="26" t="str">
        <f t="shared" si="11"/>
        <v>F01</v>
      </c>
      <c r="C62" s="26" t="str">
        <f t="shared" si="12"/>
        <v>LS</v>
      </c>
      <c r="D62" s="26" t="str">
        <f t="shared" si="13"/>
        <v>01</v>
      </c>
      <c r="E62" s="26" t="str">
        <f t="shared" si="14"/>
        <v>0100</v>
      </c>
      <c r="F62" t="str">
        <f t="shared" si="5"/>
        <v>MMA1</v>
      </c>
      <c r="G62" t="str">
        <f t="shared" si="6"/>
        <v>IA</v>
      </c>
      <c r="H62" s="12" t="s">
        <v>905</v>
      </c>
      <c r="I62" t="str">
        <f t="shared" si="7"/>
        <v>Z11F</v>
      </c>
      <c r="J62" t="str">
        <f t="shared" si="8"/>
        <v>Lorry-Semi</v>
      </c>
      <c r="K62" t="str">
        <f t="shared" si="15"/>
        <v>010</v>
      </c>
      <c r="L62" t="str">
        <f t="shared" si="16"/>
        <v>0</v>
      </c>
      <c r="M62" s="40">
        <f t="shared" si="17"/>
        <v>10</v>
      </c>
      <c r="N62" s="40" t="str">
        <f t="shared" si="18"/>
        <v>IA</v>
      </c>
      <c r="O62" s="40">
        <f t="shared" si="19"/>
        <v>5</v>
      </c>
      <c r="P62" s="40" t="s">
        <v>628</v>
      </c>
      <c r="Q62" s="40" t="str">
        <f t="shared" si="20"/>
        <v>LS</v>
      </c>
      <c r="R62" t="str">
        <f t="shared" si="3"/>
        <v>Z11FMMA1LSIA0100</v>
      </c>
      <c r="S62" t="str">
        <f t="shared" si="21"/>
        <v>MMA1 Lorry-Semi IA 10 ppm</v>
      </c>
      <c r="T62" t="s">
        <v>35</v>
      </c>
      <c r="U62">
        <f t="shared" si="22"/>
        <v>1000000</v>
      </c>
      <c r="V62">
        <f t="shared" si="23"/>
        <v>1000000</v>
      </c>
      <c r="W62">
        <f t="shared" si="23"/>
        <v>0</v>
      </c>
      <c r="X62">
        <f t="shared" si="23"/>
        <v>0</v>
      </c>
      <c r="Y62">
        <f t="shared" si="23"/>
        <v>0</v>
      </c>
      <c r="Z62">
        <f t="shared" si="23"/>
        <v>0</v>
      </c>
      <c r="AA62">
        <f t="shared" si="23"/>
        <v>0</v>
      </c>
      <c r="AB62">
        <f t="shared" si="23"/>
        <v>0</v>
      </c>
      <c r="AC62">
        <f t="shared" si="23"/>
        <v>0</v>
      </c>
      <c r="AD62" s="22">
        <f t="shared" si="10"/>
        <v>5</v>
      </c>
      <c r="AE62" s="22">
        <f t="shared" si="24"/>
        <v>0</v>
      </c>
      <c r="AF62" s="22">
        <f t="shared" si="25"/>
        <v>0</v>
      </c>
      <c r="AG62">
        <f t="shared" si="26"/>
        <v>0</v>
      </c>
      <c r="AH62">
        <f t="shared" si="27"/>
        <v>0</v>
      </c>
      <c r="AI62">
        <f t="shared" si="28"/>
        <v>0</v>
      </c>
      <c r="AK62" t="s">
        <v>1049</v>
      </c>
      <c r="AL62" t="s">
        <v>1050</v>
      </c>
      <c r="AM62" t="s">
        <v>35</v>
      </c>
      <c r="AN62">
        <v>1000000</v>
      </c>
      <c r="AO62">
        <v>1000000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5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 x14ac:dyDescent="0.25">
      <c r="A63" s="26" t="s">
        <v>682</v>
      </c>
      <c r="B63" s="26" t="str">
        <f t="shared" si="11"/>
        <v>F01</v>
      </c>
      <c r="C63" s="26" t="str">
        <f t="shared" si="12"/>
        <v>LS</v>
      </c>
      <c r="D63" s="26" t="str">
        <f t="shared" si="13"/>
        <v>01</v>
      </c>
      <c r="E63" s="26" t="str">
        <f t="shared" si="14"/>
        <v>0120</v>
      </c>
      <c r="F63" t="str">
        <f t="shared" si="5"/>
        <v>MMA1</v>
      </c>
      <c r="G63" t="str">
        <f t="shared" si="6"/>
        <v>IA</v>
      </c>
      <c r="H63" s="12" t="s">
        <v>905</v>
      </c>
      <c r="I63" t="str">
        <f t="shared" si="7"/>
        <v>Z11F</v>
      </c>
      <c r="J63" t="str">
        <f t="shared" si="8"/>
        <v>Lorry-Semi</v>
      </c>
      <c r="K63" t="str">
        <f t="shared" si="15"/>
        <v>012</v>
      </c>
      <c r="L63" t="str">
        <f t="shared" si="16"/>
        <v>0</v>
      </c>
      <c r="M63" s="40">
        <f t="shared" si="17"/>
        <v>12</v>
      </c>
      <c r="N63" s="40" t="str">
        <f t="shared" si="18"/>
        <v>IA</v>
      </c>
      <c r="O63" s="40">
        <f t="shared" si="19"/>
        <v>5</v>
      </c>
      <c r="P63" s="40" t="s">
        <v>628</v>
      </c>
      <c r="Q63" s="40" t="str">
        <f t="shared" si="20"/>
        <v>LS</v>
      </c>
      <c r="R63" t="str">
        <f t="shared" si="3"/>
        <v>Z11FMMA1LSIA0120</v>
      </c>
      <c r="S63" t="str">
        <f t="shared" si="21"/>
        <v>MMA1 Lorry-Semi IA 12 ppm</v>
      </c>
      <c r="T63" t="s">
        <v>35</v>
      </c>
      <c r="U63">
        <f t="shared" si="22"/>
        <v>1000000</v>
      </c>
      <c r="V63">
        <f t="shared" si="23"/>
        <v>1000000</v>
      </c>
      <c r="W63">
        <f t="shared" si="23"/>
        <v>0</v>
      </c>
      <c r="X63">
        <f t="shared" si="23"/>
        <v>0</v>
      </c>
      <c r="Y63">
        <f t="shared" si="23"/>
        <v>0</v>
      </c>
      <c r="Z63">
        <f t="shared" si="23"/>
        <v>0</v>
      </c>
      <c r="AA63">
        <f t="shared" si="23"/>
        <v>0</v>
      </c>
      <c r="AB63">
        <f t="shared" si="23"/>
        <v>0</v>
      </c>
      <c r="AC63">
        <f t="shared" si="23"/>
        <v>0</v>
      </c>
      <c r="AD63" s="22">
        <f t="shared" si="10"/>
        <v>7</v>
      </c>
      <c r="AE63" s="22">
        <f t="shared" si="24"/>
        <v>0</v>
      </c>
      <c r="AF63" s="22">
        <f t="shared" si="25"/>
        <v>0</v>
      </c>
      <c r="AG63">
        <f t="shared" si="26"/>
        <v>0</v>
      </c>
      <c r="AH63">
        <f t="shared" si="27"/>
        <v>0</v>
      </c>
      <c r="AI63">
        <f t="shared" si="28"/>
        <v>0</v>
      </c>
      <c r="AK63" t="s">
        <v>1051</v>
      </c>
      <c r="AL63" t="s">
        <v>1052</v>
      </c>
      <c r="AM63" t="s">
        <v>35</v>
      </c>
      <c r="AN63">
        <v>1000000</v>
      </c>
      <c r="AO63">
        <v>1000000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7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 x14ac:dyDescent="0.25">
      <c r="A64" s="26" t="s">
        <v>683</v>
      </c>
      <c r="B64" s="26" t="str">
        <f t="shared" si="11"/>
        <v>F01</v>
      </c>
      <c r="C64" s="26" t="str">
        <f t="shared" si="12"/>
        <v>LS</v>
      </c>
      <c r="D64" s="26" t="str">
        <f t="shared" si="13"/>
        <v>01</v>
      </c>
      <c r="E64" s="26" t="str">
        <f t="shared" si="14"/>
        <v>0130</v>
      </c>
      <c r="F64" t="str">
        <f t="shared" si="5"/>
        <v>MMA1</v>
      </c>
      <c r="G64" t="str">
        <f t="shared" si="6"/>
        <v>IA</v>
      </c>
      <c r="H64" s="12" t="s">
        <v>905</v>
      </c>
      <c r="I64" t="str">
        <f t="shared" si="7"/>
        <v>Z11F</v>
      </c>
      <c r="J64" t="str">
        <f t="shared" si="8"/>
        <v>Lorry-Semi</v>
      </c>
      <c r="K64" t="str">
        <f t="shared" si="15"/>
        <v>013</v>
      </c>
      <c r="L64" t="str">
        <f t="shared" si="16"/>
        <v>0</v>
      </c>
      <c r="M64" s="40">
        <f t="shared" si="17"/>
        <v>13</v>
      </c>
      <c r="N64" s="40" t="str">
        <f t="shared" si="18"/>
        <v>IA</v>
      </c>
      <c r="O64" s="40">
        <f t="shared" si="19"/>
        <v>5</v>
      </c>
      <c r="P64" s="40" t="s">
        <v>628</v>
      </c>
      <c r="Q64" s="40" t="str">
        <f t="shared" si="20"/>
        <v>LS</v>
      </c>
      <c r="R64" t="str">
        <f t="shared" si="3"/>
        <v>Z11FMMA1LSIA0130</v>
      </c>
      <c r="S64" t="str">
        <f t="shared" si="21"/>
        <v>MMA1 Lorry-Semi IA 13 ppm</v>
      </c>
      <c r="T64" t="s">
        <v>35</v>
      </c>
      <c r="U64">
        <f t="shared" si="22"/>
        <v>1000000</v>
      </c>
      <c r="V64">
        <f t="shared" si="23"/>
        <v>1000000</v>
      </c>
      <c r="W64">
        <f t="shared" si="23"/>
        <v>0</v>
      </c>
      <c r="X64">
        <f t="shared" si="23"/>
        <v>0</v>
      </c>
      <c r="Y64">
        <f t="shared" si="23"/>
        <v>0</v>
      </c>
      <c r="Z64">
        <f t="shared" si="23"/>
        <v>0</v>
      </c>
      <c r="AA64">
        <f t="shared" si="23"/>
        <v>0</v>
      </c>
      <c r="AB64">
        <f t="shared" si="23"/>
        <v>0</v>
      </c>
      <c r="AC64">
        <f t="shared" si="23"/>
        <v>0</v>
      </c>
      <c r="AD64" s="22">
        <f t="shared" si="10"/>
        <v>8</v>
      </c>
      <c r="AE64" s="22">
        <f t="shared" si="24"/>
        <v>0</v>
      </c>
      <c r="AF64" s="22">
        <f t="shared" si="25"/>
        <v>0</v>
      </c>
      <c r="AG64">
        <f t="shared" si="26"/>
        <v>0</v>
      </c>
      <c r="AH64">
        <f t="shared" si="27"/>
        <v>0</v>
      </c>
      <c r="AI64">
        <f t="shared" si="28"/>
        <v>0</v>
      </c>
      <c r="AK64" t="s">
        <v>1053</v>
      </c>
      <c r="AL64" t="s">
        <v>1054</v>
      </c>
      <c r="AM64" t="s">
        <v>35</v>
      </c>
      <c r="AN64">
        <v>1000000</v>
      </c>
      <c r="AO64">
        <v>1000000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8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 x14ac:dyDescent="0.25">
      <c r="A65" s="26" t="s">
        <v>684</v>
      </c>
      <c r="B65" s="26" t="str">
        <f t="shared" si="11"/>
        <v>F01</v>
      </c>
      <c r="C65" s="26" t="str">
        <f t="shared" si="12"/>
        <v>LS</v>
      </c>
      <c r="D65" s="26" t="str">
        <f t="shared" si="13"/>
        <v>01</v>
      </c>
      <c r="E65" s="26" t="str">
        <f t="shared" si="14"/>
        <v>0150</v>
      </c>
      <c r="F65" t="str">
        <f t="shared" si="5"/>
        <v>MMA1</v>
      </c>
      <c r="G65" t="str">
        <f t="shared" si="6"/>
        <v>IA</v>
      </c>
      <c r="H65" s="12" t="s">
        <v>905</v>
      </c>
      <c r="I65" t="str">
        <f t="shared" si="7"/>
        <v>Z11F</v>
      </c>
      <c r="J65" t="str">
        <f t="shared" si="8"/>
        <v>Lorry-Semi</v>
      </c>
      <c r="K65" t="str">
        <f t="shared" si="15"/>
        <v>015</v>
      </c>
      <c r="L65" t="str">
        <f t="shared" si="16"/>
        <v>0</v>
      </c>
      <c r="M65" s="40">
        <f t="shared" si="17"/>
        <v>15</v>
      </c>
      <c r="N65" s="40" t="str">
        <f t="shared" si="18"/>
        <v>IA</v>
      </c>
      <c r="O65" s="40">
        <f t="shared" si="19"/>
        <v>5</v>
      </c>
      <c r="P65" s="40" t="s">
        <v>628</v>
      </c>
      <c r="Q65" s="40" t="str">
        <f t="shared" si="20"/>
        <v>LS</v>
      </c>
      <c r="R65" t="str">
        <f t="shared" si="3"/>
        <v>Z11FMMA1LSIA0150</v>
      </c>
      <c r="S65" t="str">
        <f t="shared" si="21"/>
        <v>MMA1 Lorry-Semi IA 15 ppm</v>
      </c>
      <c r="T65" t="s">
        <v>35</v>
      </c>
      <c r="U65">
        <f t="shared" si="22"/>
        <v>1000000</v>
      </c>
      <c r="V65">
        <f t="shared" si="23"/>
        <v>1000000</v>
      </c>
      <c r="W65">
        <f t="shared" si="23"/>
        <v>0</v>
      </c>
      <c r="X65">
        <f t="shared" si="23"/>
        <v>0</v>
      </c>
      <c r="Y65">
        <f t="shared" si="23"/>
        <v>0</v>
      </c>
      <c r="Z65">
        <f t="shared" si="23"/>
        <v>0</v>
      </c>
      <c r="AA65">
        <f t="shared" si="23"/>
        <v>0</v>
      </c>
      <c r="AB65">
        <f t="shared" si="23"/>
        <v>0</v>
      </c>
      <c r="AC65">
        <f t="shared" si="23"/>
        <v>0</v>
      </c>
      <c r="AD65" s="22">
        <f t="shared" si="10"/>
        <v>10</v>
      </c>
      <c r="AE65" s="22">
        <f t="shared" si="24"/>
        <v>0</v>
      </c>
      <c r="AF65" s="22">
        <f t="shared" si="25"/>
        <v>0</v>
      </c>
      <c r="AG65">
        <f t="shared" si="26"/>
        <v>0</v>
      </c>
      <c r="AH65">
        <f t="shared" si="27"/>
        <v>0</v>
      </c>
      <c r="AI65">
        <f t="shared" si="28"/>
        <v>0</v>
      </c>
      <c r="AK65" t="s">
        <v>1055</v>
      </c>
      <c r="AL65" t="s">
        <v>1056</v>
      </c>
      <c r="AM65" t="s">
        <v>35</v>
      </c>
      <c r="AN65">
        <v>1000000</v>
      </c>
      <c r="AO65">
        <v>1000000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 x14ac:dyDescent="0.25">
      <c r="A66" s="26" t="s">
        <v>685</v>
      </c>
      <c r="B66" s="26" t="str">
        <f t="shared" si="11"/>
        <v>F01</v>
      </c>
      <c r="C66" s="26" t="str">
        <f t="shared" si="12"/>
        <v>LS</v>
      </c>
      <c r="D66" s="26" t="str">
        <f t="shared" si="13"/>
        <v>01</v>
      </c>
      <c r="E66" s="26" t="str">
        <f t="shared" si="14"/>
        <v>0160</v>
      </c>
      <c r="F66" t="str">
        <f t="shared" si="5"/>
        <v>MMA1</v>
      </c>
      <c r="G66" t="str">
        <f t="shared" si="6"/>
        <v>IA</v>
      </c>
      <c r="H66" s="12" t="s">
        <v>905</v>
      </c>
      <c r="I66" t="str">
        <f t="shared" si="7"/>
        <v>Z11F</v>
      </c>
      <c r="J66" t="str">
        <f t="shared" si="8"/>
        <v>Lorry-Semi</v>
      </c>
      <c r="K66" t="str">
        <f t="shared" si="15"/>
        <v>016</v>
      </c>
      <c r="L66" t="str">
        <f t="shared" si="16"/>
        <v>0</v>
      </c>
      <c r="M66" s="40">
        <f t="shared" si="17"/>
        <v>16</v>
      </c>
      <c r="N66" s="40" t="str">
        <f t="shared" si="18"/>
        <v>IA</v>
      </c>
      <c r="O66" s="40">
        <f t="shared" si="19"/>
        <v>5</v>
      </c>
      <c r="P66" s="40" t="s">
        <v>628</v>
      </c>
      <c r="Q66" s="40" t="str">
        <f t="shared" si="20"/>
        <v>LS</v>
      </c>
      <c r="R66" t="str">
        <f t="shared" si="3"/>
        <v>Z11FMMA1LSIA0160</v>
      </c>
      <c r="S66" t="str">
        <f t="shared" si="21"/>
        <v>MMA1 Lorry-Semi IA 16 ppm</v>
      </c>
      <c r="T66" t="s">
        <v>35</v>
      </c>
      <c r="U66">
        <f t="shared" si="22"/>
        <v>1000000</v>
      </c>
      <c r="V66">
        <f t="shared" si="23"/>
        <v>1000000</v>
      </c>
      <c r="W66">
        <f t="shared" si="23"/>
        <v>0</v>
      </c>
      <c r="X66">
        <f t="shared" si="23"/>
        <v>0</v>
      </c>
      <c r="Y66">
        <f t="shared" si="23"/>
        <v>0</v>
      </c>
      <c r="Z66">
        <f t="shared" si="23"/>
        <v>0</v>
      </c>
      <c r="AA66">
        <f t="shared" si="23"/>
        <v>0</v>
      </c>
      <c r="AB66">
        <f t="shared" si="23"/>
        <v>0</v>
      </c>
      <c r="AC66">
        <f t="shared" si="23"/>
        <v>0</v>
      </c>
      <c r="AD66" s="22">
        <f t="shared" si="10"/>
        <v>11</v>
      </c>
      <c r="AE66" s="22">
        <f t="shared" si="24"/>
        <v>0</v>
      </c>
      <c r="AF66" s="22">
        <f t="shared" si="25"/>
        <v>0</v>
      </c>
      <c r="AG66">
        <f t="shared" si="26"/>
        <v>0</v>
      </c>
      <c r="AH66">
        <f t="shared" si="27"/>
        <v>0</v>
      </c>
      <c r="AI66">
        <f t="shared" si="28"/>
        <v>0</v>
      </c>
      <c r="AK66" t="s">
        <v>1057</v>
      </c>
      <c r="AL66" t="s">
        <v>1058</v>
      </c>
      <c r="AM66" t="s">
        <v>35</v>
      </c>
      <c r="AN66">
        <v>1000000</v>
      </c>
      <c r="AO66">
        <v>1000000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11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 x14ac:dyDescent="0.25">
      <c r="A67" s="26" t="s">
        <v>686</v>
      </c>
      <c r="B67" s="26" t="str">
        <f t="shared" si="11"/>
        <v>F01</v>
      </c>
      <c r="C67" s="26" t="str">
        <f t="shared" si="12"/>
        <v>LS</v>
      </c>
      <c r="D67" s="26" t="str">
        <f t="shared" si="13"/>
        <v>01</v>
      </c>
      <c r="E67" s="26" t="str">
        <f t="shared" si="14"/>
        <v>0180</v>
      </c>
      <c r="F67" t="str">
        <f t="shared" si="5"/>
        <v>MMA1</v>
      </c>
      <c r="G67" t="str">
        <f t="shared" si="6"/>
        <v>IA</v>
      </c>
      <c r="H67" s="12" t="s">
        <v>905</v>
      </c>
      <c r="I67" t="str">
        <f t="shared" si="7"/>
        <v>Z11F</v>
      </c>
      <c r="J67" t="str">
        <f t="shared" si="8"/>
        <v>Lorry-Semi</v>
      </c>
      <c r="K67" t="str">
        <f t="shared" si="15"/>
        <v>018</v>
      </c>
      <c r="L67" t="str">
        <f t="shared" si="16"/>
        <v>0</v>
      </c>
      <c r="M67" s="40">
        <f t="shared" si="17"/>
        <v>18</v>
      </c>
      <c r="N67" s="40" t="str">
        <f t="shared" si="18"/>
        <v>IA</v>
      </c>
      <c r="O67" s="40">
        <f t="shared" si="19"/>
        <v>5</v>
      </c>
      <c r="P67" s="40" t="s">
        <v>628</v>
      </c>
      <c r="Q67" s="40" t="str">
        <f t="shared" si="20"/>
        <v>LS</v>
      </c>
      <c r="R67" t="str">
        <f t="shared" si="3"/>
        <v>Z11FMMA1LSIA0180</v>
      </c>
      <c r="S67" t="str">
        <f t="shared" si="21"/>
        <v>MMA1 Lorry-Semi IA 18 ppm</v>
      </c>
      <c r="T67" t="s">
        <v>35</v>
      </c>
      <c r="U67">
        <f t="shared" si="22"/>
        <v>1000000</v>
      </c>
      <c r="V67">
        <f t="shared" si="23"/>
        <v>1000000</v>
      </c>
      <c r="W67">
        <f t="shared" si="23"/>
        <v>0</v>
      </c>
      <c r="X67">
        <f t="shared" si="23"/>
        <v>0</v>
      </c>
      <c r="Y67">
        <f t="shared" si="23"/>
        <v>0</v>
      </c>
      <c r="Z67">
        <f t="shared" si="23"/>
        <v>0</v>
      </c>
      <c r="AA67">
        <f t="shared" si="23"/>
        <v>0</v>
      </c>
      <c r="AB67">
        <f t="shared" si="23"/>
        <v>0</v>
      </c>
      <c r="AC67">
        <f t="shared" si="23"/>
        <v>0</v>
      </c>
      <c r="AD67" s="22">
        <f t="shared" si="10"/>
        <v>13</v>
      </c>
      <c r="AE67" s="22">
        <f t="shared" si="24"/>
        <v>0</v>
      </c>
      <c r="AF67" s="22">
        <f t="shared" si="25"/>
        <v>0</v>
      </c>
      <c r="AG67">
        <f t="shared" si="26"/>
        <v>0</v>
      </c>
      <c r="AH67">
        <f t="shared" si="27"/>
        <v>0</v>
      </c>
      <c r="AI67">
        <f t="shared" si="28"/>
        <v>0</v>
      </c>
      <c r="AK67" t="s">
        <v>1059</v>
      </c>
      <c r="AL67" t="s">
        <v>1060</v>
      </c>
      <c r="AM67" t="s">
        <v>35</v>
      </c>
      <c r="AN67">
        <v>1000000</v>
      </c>
      <c r="AO67">
        <v>1000000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13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 x14ac:dyDescent="0.25">
      <c r="A68" s="26" t="s">
        <v>687</v>
      </c>
      <c r="B68" s="26" t="str">
        <f t="shared" si="11"/>
        <v>F01</v>
      </c>
      <c r="C68" s="26" t="str">
        <f t="shared" si="12"/>
        <v>LS</v>
      </c>
      <c r="D68" s="26" t="str">
        <f t="shared" si="13"/>
        <v>01</v>
      </c>
      <c r="E68" s="26" t="str">
        <f t="shared" si="14"/>
        <v>0200</v>
      </c>
      <c r="F68" t="str">
        <f t="shared" si="5"/>
        <v>MMA1</v>
      </c>
      <c r="G68" t="str">
        <f t="shared" si="6"/>
        <v>IA</v>
      </c>
      <c r="H68" s="12" t="s">
        <v>905</v>
      </c>
      <c r="I68" t="str">
        <f t="shared" si="7"/>
        <v>Z11F</v>
      </c>
      <c r="J68" t="str">
        <f t="shared" si="8"/>
        <v>Lorry-Semi</v>
      </c>
      <c r="K68" t="str">
        <f t="shared" si="15"/>
        <v>020</v>
      </c>
      <c r="L68" t="str">
        <f t="shared" si="16"/>
        <v>0</v>
      </c>
      <c r="M68" s="40">
        <f t="shared" si="17"/>
        <v>20</v>
      </c>
      <c r="N68" s="40" t="str">
        <f t="shared" si="18"/>
        <v>IA</v>
      </c>
      <c r="O68" s="40">
        <f t="shared" si="19"/>
        <v>5</v>
      </c>
      <c r="P68" s="40" t="s">
        <v>628</v>
      </c>
      <c r="Q68" s="40" t="str">
        <f t="shared" si="20"/>
        <v>LS</v>
      </c>
      <c r="R68" t="str">
        <f t="shared" si="3"/>
        <v>Z11FMMA1LSIA0200</v>
      </c>
      <c r="S68" t="str">
        <f t="shared" si="21"/>
        <v>MMA1 Lorry-Semi IA 20 ppm</v>
      </c>
      <c r="T68" t="s">
        <v>35</v>
      </c>
      <c r="U68">
        <f t="shared" si="22"/>
        <v>1000000</v>
      </c>
      <c r="V68">
        <f t="shared" si="23"/>
        <v>1000000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  <c r="AC68">
        <f t="shared" si="23"/>
        <v>0</v>
      </c>
      <c r="AD68" s="22">
        <f t="shared" si="10"/>
        <v>15</v>
      </c>
      <c r="AE68" s="22">
        <f t="shared" si="24"/>
        <v>0</v>
      </c>
      <c r="AF68" s="22">
        <f t="shared" si="25"/>
        <v>0</v>
      </c>
      <c r="AG68">
        <f t="shared" si="26"/>
        <v>0</v>
      </c>
      <c r="AH68">
        <f t="shared" si="27"/>
        <v>0</v>
      </c>
      <c r="AI68">
        <f t="shared" si="28"/>
        <v>0</v>
      </c>
      <c r="AK68" t="s">
        <v>1061</v>
      </c>
      <c r="AL68" t="s">
        <v>1062</v>
      </c>
      <c r="AM68" t="s">
        <v>35</v>
      </c>
      <c r="AN68">
        <v>1000000</v>
      </c>
      <c r="AO68">
        <v>1000000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15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 x14ac:dyDescent="0.25">
      <c r="A69" s="26" t="s">
        <v>688</v>
      </c>
      <c r="B69" s="26" t="str">
        <f t="shared" si="11"/>
        <v>F01</v>
      </c>
      <c r="C69" s="26" t="str">
        <f t="shared" si="12"/>
        <v>LS</v>
      </c>
      <c r="D69" s="26" t="str">
        <f t="shared" si="13"/>
        <v>01</v>
      </c>
      <c r="E69" s="26" t="str">
        <f t="shared" si="14"/>
        <v>0250</v>
      </c>
      <c r="F69" t="str">
        <f t="shared" si="5"/>
        <v>MMA1</v>
      </c>
      <c r="G69" t="str">
        <f t="shared" si="6"/>
        <v>IA</v>
      </c>
      <c r="H69" s="12" t="s">
        <v>905</v>
      </c>
      <c r="I69" t="str">
        <f t="shared" si="7"/>
        <v>Z11F</v>
      </c>
      <c r="J69" t="str">
        <f t="shared" si="8"/>
        <v>Lorry-Semi</v>
      </c>
      <c r="K69" t="str">
        <f t="shared" si="15"/>
        <v>025</v>
      </c>
      <c r="L69" t="str">
        <f t="shared" si="16"/>
        <v>0</v>
      </c>
      <c r="M69" s="40">
        <f t="shared" si="17"/>
        <v>25</v>
      </c>
      <c r="N69" s="40" t="str">
        <f t="shared" si="18"/>
        <v>IA</v>
      </c>
      <c r="O69" s="40">
        <f t="shared" si="19"/>
        <v>5</v>
      </c>
      <c r="P69" s="40" t="s">
        <v>628</v>
      </c>
      <c r="Q69" s="40" t="str">
        <f t="shared" si="20"/>
        <v>LS</v>
      </c>
      <c r="R69" t="str">
        <f t="shared" si="3"/>
        <v>Z11FMMA1LSIA0250</v>
      </c>
      <c r="S69" t="str">
        <f t="shared" si="21"/>
        <v>MMA1 Lorry-Semi IA 25 ppm</v>
      </c>
      <c r="T69" t="s">
        <v>35</v>
      </c>
      <c r="U69">
        <f t="shared" si="22"/>
        <v>1000000</v>
      </c>
      <c r="V69">
        <f t="shared" si="23"/>
        <v>1000000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  <c r="AC69">
        <f t="shared" si="23"/>
        <v>0</v>
      </c>
      <c r="AD69" s="22">
        <f t="shared" si="10"/>
        <v>20</v>
      </c>
      <c r="AE69" s="22">
        <f t="shared" si="24"/>
        <v>0</v>
      </c>
      <c r="AF69" s="22">
        <f t="shared" si="25"/>
        <v>0</v>
      </c>
      <c r="AG69">
        <f t="shared" si="26"/>
        <v>0</v>
      </c>
      <c r="AH69">
        <f t="shared" si="27"/>
        <v>0</v>
      </c>
      <c r="AI69">
        <f t="shared" si="28"/>
        <v>0</v>
      </c>
      <c r="AK69" t="s">
        <v>1063</v>
      </c>
      <c r="AL69" t="s">
        <v>1064</v>
      </c>
      <c r="AM69" t="s">
        <v>35</v>
      </c>
      <c r="AN69">
        <v>1000000</v>
      </c>
      <c r="AO69">
        <v>1000000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 x14ac:dyDescent="0.25">
      <c r="A70" s="26" t="s">
        <v>689</v>
      </c>
      <c r="B70" s="26" t="str">
        <f t="shared" si="11"/>
        <v>F01</v>
      </c>
      <c r="C70" s="26" t="str">
        <f t="shared" si="12"/>
        <v>LS</v>
      </c>
      <c r="D70" s="26" t="str">
        <f t="shared" si="13"/>
        <v>01</v>
      </c>
      <c r="E70" s="26" t="str">
        <f t="shared" si="14"/>
        <v>0300</v>
      </c>
      <c r="F70" t="str">
        <f t="shared" si="5"/>
        <v>MMA1</v>
      </c>
      <c r="G70" t="str">
        <f t="shared" si="6"/>
        <v>IA</v>
      </c>
      <c r="H70" s="12" t="s">
        <v>905</v>
      </c>
      <c r="I70" t="str">
        <f t="shared" si="7"/>
        <v>Z11F</v>
      </c>
      <c r="J70" t="str">
        <f t="shared" si="8"/>
        <v>Lorry-Semi</v>
      </c>
      <c r="K70" t="str">
        <f t="shared" si="15"/>
        <v>030</v>
      </c>
      <c r="L70" t="str">
        <f t="shared" si="16"/>
        <v>0</v>
      </c>
      <c r="M70" s="40">
        <f t="shared" si="17"/>
        <v>30</v>
      </c>
      <c r="N70" s="40" t="str">
        <f t="shared" si="18"/>
        <v>IA</v>
      </c>
      <c r="O70" s="40">
        <f t="shared" si="19"/>
        <v>5</v>
      </c>
      <c r="P70" s="40" t="s">
        <v>628</v>
      </c>
      <c r="Q70" s="40" t="str">
        <f t="shared" si="20"/>
        <v>LS</v>
      </c>
      <c r="R70" t="str">
        <f t="shared" si="3"/>
        <v>Z11FMMA1LSIA0300</v>
      </c>
      <c r="S70" t="str">
        <f t="shared" si="21"/>
        <v>MMA1 Lorry-Semi IA 30 ppm</v>
      </c>
      <c r="T70" t="s">
        <v>35</v>
      </c>
      <c r="U70">
        <f t="shared" si="22"/>
        <v>1000000</v>
      </c>
      <c r="V70">
        <f t="shared" ref="V70:AC101" si="29">IF($F70=V$12,$U$24,0)</f>
        <v>1000000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  <c r="AC70">
        <f t="shared" si="29"/>
        <v>0</v>
      </c>
      <c r="AD70" s="22">
        <f t="shared" si="10"/>
        <v>25</v>
      </c>
      <c r="AE70" s="22">
        <f t="shared" si="24"/>
        <v>0</v>
      </c>
      <c r="AF70" s="22">
        <f t="shared" si="25"/>
        <v>0</v>
      </c>
      <c r="AG70">
        <f t="shared" si="26"/>
        <v>0</v>
      </c>
      <c r="AH70">
        <f t="shared" si="27"/>
        <v>0</v>
      </c>
      <c r="AI70">
        <f t="shared" si="28"/>
        <v>0</v>
      </c>
      <c r="AK70" t="s">
        <v>1065</v>
      </c>
      <c r="AL70" t="s">
        <v>1066</v>
      </c>
      <c r="AM70" t="s">
        <v>35</v>
      </c>
      <c r="AN70">
        <v>1000000</v>
      </c>
      <c r="AO70">
        <v>1000000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25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 x14ac:dyDescent="0.25">
      <c r="A71" s="26" t="s">
        <v>690</v>
      </c>
      <c r="B71" s="26" t="str">
        <f t="shared" si="11"/>
        <v>F01</v>
      </c>
      <c r="C71" s="26" t="str">
        <f t="shared" si="12"/>
        <v>LS</v>
      </c>
      <c r="D71" s="26" t="str">
        <f t="shared" si="13"/>
        <v>01</v>
      </c>
      <c r="E71" s="26" t="str">
        <f t="shared" si="14"/>
        <v>0500</v>
      </c>
      <c r="F71" t="str">
        <f t="shared" si="5"/>
        <v>MMA1</v>
      </c>
      <c r="G71" t="str">
        <f t="shared" si="6"/>
        <v>IA</v>
      </c>
      <c r="H71" s="12" t="s">
        <v>905</v>
      </c>
      <c r="I71" t="str">
        <f t="shared" si="7"/>
        <v>Z11F</v>
      </c>
      <c r="J71" t="str">
        <f t="shared" si="8"/>
        <v>Lorry-Semi</v>
      </c>
      <c r="K71" t="str">
        <f t="shared" si="15"/>
        <v>050</v>
      </c>
      <c r="L71" t="str">
        <f t="shared" si="16"/>
        <v>0</v>
      </c>
      <c r="M71" s="40">
        <f t="shared" si="17"/>
        <v>50</v>
      </c>
      <c r="N71" s="40" t="str">
        <f t="shared" si="18"/>
        <v>IA</v>
      </c>
      <c r="O71" s="40">
        <f t="shared" si="19"/>
        <v>5</v>
      </c>
      <c r="P71" s="40" t="s">
        <v>628</v>
      </c>
      <c r="Q71" s="40" t="str">
        <f t="shared" si="20"/>
        <v>LS</v>
      </c>
      <c r="R71" t="str">
        <f t="shared" si="3"/>
        <v>Z11FMMA1LSIA0500</v>
      </c>
      <c r="S71" t="str">
        <f t="shared" si="21"/>
        <v>MMA1 Lorry-Semi IA 50 ppm</v>
      </c>
      <c r="T71" t="s">
        <v>35</v>
      </c>
      <c r="U71">
        <f t="shared" si="22"/>
        <v>1000000</v>
      </c>
      <c r="V71">
        <f t="shared" si="29"/>
        <v>1000000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  <c r="AC71">
        <f t="shared" si="29"/>
        <v>0</v>
      </c>
      <c r="AD71" s="22">
        <f t="shared" si="10"/>
        <v>45</v>
      </c>
      <c r="AE71" s="22">
        <f t="shared" si="24"/>
        <v>0</v>
      </c>
      <c r="AF71" s="22">
        <f t="shared" si="25"/>
        <v>0</v>
      </c>
      <c r="AG71">
        <f t="shared" si="26"/>
        <v>0</v>
      </c>
      <c r="AH71">
        <f t="shared" si="27"/>
        <v>0</v>
      </c>
      <c r="AI71">
        <f t="shared" si="28"/>
        <v>0</v>
      </c>
      <c r="AK71" t="s">
        <v>1067</v>
      </c>
      <c r="AL71" t="s">
        <v>1068</v>
      </c>
      <c r="AM71" t="s">
        <v>35</v>
      </c>
      <c r="AN71">
        <v>1000000</v>
      </c>
      <c r="AO71">
        <v>1000000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45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 x14ac:dyDescent="0.25">
      <c r="A72" s="26" t="s">
        <v>691</v>
      </c>
      <c r="B72" s="26" t="str">
        <f t="shared" si="11"/>
        <v>F01</v>
      </c>
      <c r="C72" s="26" t="str">
        <f t="shared" si="12"/>
        <v>LS</v>
      </c>
      <c r="D72" s="26" t="str">
        <f t="shared" si="13"/>
        <v>01</v>
      </c>
      <c r="E72" s="26" t="str">
        <f t="shared" si="14"/>
        <v>1000</v>
      </c>
      <c r="F72" t="str">
        <f t="shared" si="5"/>
        <v>MMA1</v>
      </c>
      <c r="G72" t="str">
        <f t="shared" si="6"/>
        <v>IA</v>
      </c>
      <c r="H72" s="12" t="s">
        <v>905</v>
      </c>
      <c r="I72" t="str">
        <f t="shared" si="7"/>
        <v>Z11F</v>
      </c>
      <c r="J72" t="str">
        <f t="shared" si="8"/>
        <v>Lorry-Semi</v>
      </c>
      <c r="K72" t="str">
        <f t="shared" si="15"/>
        <v>100</v>
      </c>
      <c r="L72" t="str">
        <f t="shared" si="16"/>
        <v>0</v>
      </c>
      <c r="M72" s="40">
        <f t="shared" si="17"/>
        <v>100</v>
      </c>
      <c r="N72" s="40" t="str">
        <f t="shared" si="18"/>
        <v>IA</v>
      </c>
      <c r="O72" s="40">
        <f t="shared" si="19"/>
        <v>5</v>
      </c>
      <c r="P72" s="40" t="s">
        <v>628</v>
      </c>
      <c r="Q72" s="40" t="str">
        <f t="shared" si="20"/>
        <v>LS</v>
      </c>
      <c r="R72" t="str">
        <f t="shared" si="3"/>
        <v>Z11FMMA1LSIA1000</v>
      </c>
      <c r="S72" t="str">
        <f t="shared" si="21"/>
        <v>MMA1 Lorry-Semi IA 100 ppm</v>
      </c>
      <c r="T72" t="s">
        <v>35</v>
      </c>
      <c r="U72">
        <f t="shared" si="22"/>
        <v>1000000</v>
      </c>
      <c r="V72">
        <f t="shared" si="29"/>
        <v>1000000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  <c r="AC72">
        <f t="shared" si="29"/>
        <v>0</v>
      </c>
      <c r="AD72" s="22">
        <f t="shared" si="10"/>
        <v>95</v>
      </c>
      <c r="AE72" s="22">
        <f t="shared" si="24"/>
        <v>0</v>
      </c>
      <c r="AF72" s="22">
        <f t="shared" si="25"/>
        <v>0</v>
      </c>
      <c r="AG72">
        <f t="shared" si="26"/>
        <v>0</v>
      </c>
      <c r="AH72">
        <f t="shared" si="27"/>
        <v>0</v>
      </c>
      <c r="AI72">
        <f t="shared" si="28"/>
        <v>0</v>
      </c>
      <c r="AK72" t="s">
        <v>1069</v>
      </c>
      <c r="AL72" t="s">
        <v>1070</v>
      </c>
      <c r="AM72" t="s">
        <v>35</v>
      </c>
      <c r="AN72">
        <v>1000000</v>
      </c>
      <c r="AO72">
        <v>1000000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95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 x14ac:dyDescent="0.25">
      <c r="A73" s="26" t="s">
        <v>692</v>
      </c>
      <c r="B73" s="26" t="str">
        <f t="shared" si="11"/>
        <v>F01</v>
      </c>
      <c r="C73" s="26" t="str">
        <f t="shared" si="12"/>
        <v>LS</v>
      </c>
      <c r="D73" s="26" t="str">
        <f t="shared" si="13"/>
        <v>04</v>
      </c>
      <c r="E73" s="26" t="str">
        <f t="shared" si="14"/>
        <v>0500</v>
      </c>
      <c r="F73" t="str">
        <f t="shared" si="5"/>
        <v>MMA1</v>
      </c>
      <c r="G73" t="str">
        <f t="shared" si="6"/>
        <v>HQ</v>
      </c>
      <c r="H73" s="12" t="s">
        <v>905</v>
      </c>
      <c r="I73" t="str">
        <f t="shared" si="7"/>
        <v>Z11F</v>
      </c>
      <c r="J73" t="str">
        <f t="shared" si="8"/>
        <v>Lorry-Semi</v>
      </c>
      <c r="K73" t="str">
        <f t="shared" si="15"/>
        <v>050</v>
      </c>
      <c r="L73" t="str">
        <f t="shared" si="16"/>
        <v>0</v>
      </c>
      <c r="M73" s="40">
        <f t="shared" si="17"/>
        <v>50</v>
      </c>
      <c r="N73" s="40" t="str">
        <f t="shared" si="18"/>
        <v>IA</v>
      </c>
      <c r="O73" s="40">
        <f t="shared" si="19"/>
        <v>5</v>
      </c>
      <c r="P73" s="40" t="s">
        <v>628</v>
      </c>
      <c r="Q73" s="40" t="str">
        <f t="shared" si="20"/>
        <v>LS</v>
      </c>
      <c r="R73" t="str">
        <f t="shared" si="3"/>
        <v>Z11FMMA1LSHQ0500</v>
      </c>
      <c r="S73" t="str">
        <f t="shared" si="21"/>
        <v>MMA1 Lorry-Semi HQ 50 ppm</v>
      </c>
      <c r="T73" t="s">
        <v>35</v>
      </c>
      <c r="U73">
        <f t="shared" si="22"/>
        <v>1000000</v>
      </c>
      <c r="V73">
        <f t="shared" si="29"/>
        <v>1000000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  <c r="AC73">
        <f t="shared" si="29"/>
        <v>0</v>
      </c>
      <c r="AD73" s="22">
        <f t="shared" si="10"/>
        <v>0</v>
      </c>
      <c r="AE73" s="22">
        <f t="shared" si="24"/>
        <v>0</v>
      </c>
      <c r="AF73" s="22">
        <f t="shared" si="25"/>
        <v>50</v>
      </c>
      <c r="AG73">
        <f t="shared" si="26"/>
        <v>0</v>
      </c>
      <c r="AH73">
        <f t="shared" si="27"/>
        <v>0</v>
      </c>
      <c r="AI73">
        <f t="shared" si="28"/>
        <v>0</v>
      </c>
      <c r="AK73" t="s">
        <v>1071</v>
      </c>
      <c r="AL73" t="s">
        <v>1072</v>
      </c>
      <c r="AM73" t="s">
        <v>35</v>
      </c>
      <c r="AN73">
        <v>1000000</v>
      </c>
      <c r="AO73">
        <v>1000000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50</v>
      </c>
      <c r="AZ73">
        <v>0</v>
      </c>
      <c r="BA73">
        <v>0</v>
      </c>
      <c r="BB73">
        <v>0</v>
      </c>
    </row>
    <row r="74" spans="1:54" x14ac:dyDescent="0.25">
      <c r="A74" s="26" t="s">
        <v>693</v>
      </c>
      <c r="B74" s="26" t="str">
        <f t="shared" si="11"/>
        <v>F01</v>
      </c>
      <c r="C74" s="26" t="str">
        <f t="shared" si="12"/>
        <v>LT</v>
      </c>
      <c r="D74" s="26" t="str">
        <f t="shared" si="13"/>
        <v>01</v>
      </c>
      <c r="E74" s="26" t="str">
        <f t="shared" si="14"/>
        <v>0025</v>
      </c>
      <c r="F74" t="str">
        <f t="shared" si="5"/>
        <v>MMA1</v>
      </c>
      <c r="G74" t="str">
        <f t="shared" si="6"/>
        <v>IA</v>
      </c>
      <c r="H74" s="12" t="s">
        <v>905</v>
      </c>
      <c r="I74" t="str">
        <f t="shared" si="7"/>
        <v>Z11F</v>
      </c>
      <c r="J74" t="str">
        <f t="shared" si="8"/>
        <v>Lorry-Tank</v>
      </c>
      <c r="K74" t="str">
        <f t="shared" si="15"/>
        <v>002</v>
      </c>
      <c r="L74" t="str">
        <f t="shared" si="16"/>
        <v>5</v>
      </c>
      <c r="M74" s="40">
        <f t="shared" si="17"/>
        <v>2.5</v>
      </c>
      <c r="N74" s="40" t="str">
        <f t="shared" si="18"/>
        <v>IA</v>
      </c>
      <c r="O74" s="40">
        <f t="shared" si="19"/>
        <v>5</v>
      </c>
      <c r="P74" s="40" t="s">
        <v>628</v>
      </c>
      <c r="Q74" s="40" t="str">
        <f t="shared" si="20"/>
        <v>LT</v>
      </c>
      <c r="R74" t="str">
        <f t="shared" si="3"/>
        <v>Z11FMMA1LTIA0025</v>
      </c>
      <c r="S74" t="str">
        <f t="shared" si="21"/>
        <v>MMA1 Lorry-Tank IA 2.5 ppm</v>
      </c>
      <c r="T74" t="s">
        <v>35</v>
      </c>
      <c r="U74">
        <f t="shared" si="22"/>
        <v>1000000</v>
      </c>
      <c r="V74">
        <f t="shared" si="29"/>
        <v>1000000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  <c r="AC74">
        <f t="shared" si="29"/>
        <v>0</v>
      </c>
      <c r="AD74" s="22">
        <f t="shared" si="10"/>
        <v>0</v>
      </c>
      <c r="AE74" s="22">
        <f t="shared" si="24"/>
        <v>0</v>
      </c>
      <c r="AF74" s="22">
        <f t="shared" si="25"/>
        <v>0</v>
      </c>
      <c r="AG74">
        <f t="shared" si="26"/>
        <v>0</v>
      </c>
      <c r="AH74">
        <f t="shared" si="27"/>
        <v>0</v>
      </c>
      <c r="AI74">
        <f t="shared" si="28"/>
        <v>0</v>
      </c>
      <c r="AK74" t="s">
        <v>1073</v>
      </c>
      <c r="AL74" t="s">
        <v>1074</v>
      </c>
      <c r="AM74" t="s">
        <v>35</v>
      </c>
      <c r="AN74">
        <v>1000000</v>
      </c>
      <c r="AO74">
        <v>1000000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 x14ac:dyDescent="0.25">
      <c r="A75" s="26" t="s">
        <v>694</v>
      </c>
      <c r="B75" s="26" t="str">
        <f t="shared" si="11"/>
        <v>F01</v>
      </c>
      <c r="C75" s="26" t="str">
        <f t="shared" si="12"/>
        <v>LT</v>
      </c>
      <c r="D75" s="26" t="str">
        <f t="shared" si="13"/>
        <v>01</v>
      </c>
      <c r="E75" s="26" t="str">
        <f t="shared" si="14"/>
        <v>0070</v>
      </c>
      <c r="F75" t="str">
        <f t="shared" si="5"/>
        <v>MMA1</v>
      </c>
      <c r="G75" t="str">
        <f t="shared" si="6"/>
        <v>IA</v>
      </c>
      <c r="H75" s="12" t="s">
        <v>905</v>
      </c>
      <c r="I75" t="str">
        <f t="shared" si="7"/>
        <v>Z11F</v>
      </c>
      <c r="J75" t="str">
        <f t="shared" si="8"/>
        <v>Lorry-Tank</v>
      </c>
      <c r="K75" t="str">
        <f t="shared" si="15"/>
        <v>007</v>
      </c>
      <c r="L75" t="str">
        <f t="shared" si="16"/>
        <v>0</v>
      </c>
      <c r="M75" s="40">
        <f t="shared" si="17"/>
        <v>7</v>
      </c>
      <c r="N75" s="40" t="str">
        <f t="shared" si="18"/>
        <v>IA</v>
      </c>
      <c r="O75" s="40">
        <f t="shared" si="19"/>
        <v>5</v>
      </c>
      <c r="P75" s="40" t="s">
        <v>628</v>
      </c>
      <c r="Q75" s="40" t="str">
        <f t="shared" si="20"/>
        <v>LT</v>
      </c>
      <c r="R75" t="str">
        <f t="shared" si="3"/>
        <v>Z11FMMA1LTIA0070</v>
      </c>
      <c r="S75" t="str">
        <f t="shared" si="21"/>
        <v>MMA1 Lorry-Tank IA 7 ppm</v>
      </c>
      <c r="T75" t="s">
        <v>35</v>
      </c>
      <c r="U75">
        <f t="shared" si="22"/>
        <v>1000000</v>
      </c>
      <c r="V75">
        <f t="shared" si="29"/>
        <v>1000000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  <c r="AC75">
        <f t="shared" si="29"/>
        <v>0</v>
      </c>
      <c r="AD75" s="22">
        <f t="shared" si="10"/>
        <v>2</v>
      </c>
      <c r="AE75" s="22">
        <f t="shared" si="24"/>
        <v>0</v>
      </c>
      <c r="AF75" s="22">
        <f t="shared" si="25"/>
        <v>0</v>
      </c>
      <c r="AG75">
        <f t="shared" si="26"/>
        <v>0</v>
      </c>
      <c r="AH75">
        <f t="shared" si="27"/>
        <v>0</v>
      </c>
      <c r="AI75">
        <f t="shared" si="28"/>
        <v>0</v>
      </c>
      <c r="AK75" t="s">
        <v>1075</v>
      </c>
      <c r="AL75" t="s">
        <v>1076</v>
      </c>
      <c r="AM75" t="s">
        <v>35</v>
      </c>
      <c r="AN75">
        <v>1000000</v>
      </c>
      <c r="AO75">
        <v>1000000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 x14ac:dyDescent="0.25">
      <c r="A76" s="26" t="s">
        <v>695</v>
      </c>
      <c r="B76" s="26" t="str">
        <f t="shared" si="11"/>
        <v>F01</v>
      </c>
      <c r="C76" s="26" t="str">
        <f t="shared" si="12"/>
        <v>LT</v>
      </c>
      <c r="D76" s="26" t="str">
        <f t="shared" si="13"/>
        <v>01</v>
      </c>
      <c r="E76" s="26" t="str">
        <f t="shared" si="14"/>
        <v>0100</v>
      </c>
      <c r="F76" t="str">
        <f t="shared" si="5"/>
        <v>MMA1</v>
      </c>
      <c r="G76" t="str">
        <f t="shared" si="6"/>
        <v>IA</v>
      </c>
      <c r="H76" s="12" t="s">
        <v>905</v>
      </c>
      <c r="I76" t="str">
        <f t="shared" si="7"/>
        <v>Z11F</v>
      </c>
      <c r="J76" t="str">
        <f t="shared" si="8"/>
        <v>Lorry-Tank</v>
      </c>
      <c r="K76" t="str">
        <f t="shared" si="15"/>
        <v>010</v>
      </c>
      <c r="L76" t="str">
        <f t="shared" si="16"/>
        <v>0</v>
      </c>
      <c r="M76" s="40">
        <f t="shared" si="17"/>
        <v>10</v>
      </c>
      <c r="N76" s="40" t="str">
        <f t="shared" si="18"/>
        <v>IA</v>
      </c>
      <c r="O76" s="40">
        <f t="shared" si="19"/>
        <v>5</v>
      </c>
      <c r="P76" s="40" t="s">
        <v>628</v>
      </c>
      <c r="Q76" s="40" t="str">
        <f t="shared" si="20"/>
        <v>LT</v>
      </c>
      <c r="R76" t="str">
        <f t="shared" si="3"/>
        <v>Z11FMMA1LTIA0100</v>
      </c>
      <c r="S76" t="str">
        <f t="shared" si="21"/>
        <v>MMA1 Lorry-Tank IA 10 ppm</v>
      </c>
      <c r="T76" t="s">
        <v>35</v>
      </c>
      <c r="U76">
        <f t="shared" si="22"/>
        <v>1000000</v>
      </c>
      <c r="V76">
        <f t="shared" si="29"/>
        <v>1000000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 s="22">
        <f t="shared" si="10"/>
        <v>5</v>
      </c>
      <c r="AE76" s="22">
        <f t="shared" si="24"/>
        <v>0</v>
      </c>
      <c r="AF76" s="22">
        <f t="shared" si="25"/>
        <v>0</v>
      </c>
      <c r="AG76">
        <f t="shared" si="26"/>
        <v>0</v>
      </c>
      <c r="AH76">
        <f t="shared" si="27"/>
        <v>0</v>
      </c>
      <c r="AI76">
        <f t="shared" si="28"/>
        <v>0</v>
      </c>
      <c r="AK76" t="s">
        <v>1077</v>
      </c>
      <c r="AL76" t="s">
        <v>1078</v>
      </c>
      <c r="AM76" t="s">
        <v>35</v>
      </c>
      <c r="AN76">
        <v>1000000</v>
      </c>
      <c r="AO76">
        <v>1000000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5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 x14ac:dyDescent="0.25">
      <c r="A77" s="26" t="s">
        <v>696</v>
      </c>
      <c r="B77" s="26" t="str">
        <f t="shared" si="11"/>
        <v>F01</v>
      </c>
      <c r="C77" s="26" t="str">
        <f t="shared" si="12"/>
        <v>LT</v>
      </c>
      <c r="D77" s="26" t="str">
        <f t="shared" si="13"/>
        <v>01</v>
      </c>
      <c r="E77" s="26" t="str">
        <f t="shared" si="14"/>
        <v>0150</v>
      </c>
      <c r="F77" t="str">
        <f t="shared" si="5"/>
        <v>MMA1</v>
      </c>
      <c r="G77" t="str">
        <f t="shared" si="6"/>
        <v>IA</v>
      </c>
      <c r="H77" s="12" t="s">
        <v>905</v>
      </c>
      <c r="I77" t="str">
        <f t="shared" si="7"/>
        <v>Z11F</v>
      </c>
      <c r="J77" t="str">
        <f t="shared" si="8"/>
        <v>Lorry-Tank</v>
      </c>
      <c r="K77" t="str">
        <f t="shared" si="15"/>
        <v>015</v>
      </c>
      <c r="L77" t="str">
        <f t="shared" si="16"/>
        <v>0</v>
      </c>
      <c r="M77" s="40">
        <f t="shared" si="17"/>
        <v>15</v>
      </c>
      <c r="N77" s="40" t="str">
        <f t="shared" si="18"/>
        <v>IA</v>
      </c>
      <c r="O77" s="40">
        <f t="shared" si="19"/>
        <v>5</v>
      </c>
      <c r="P77" s="40" t="s">
        <v>628</v>
      </c>
      <c r="Q77" s="40" t="str">
        <f t="shared" si="20"/>
        <v>LT</v>
      </c>
      <c r="R77" t="str">
        <f t="shared" ref="R77:R140" si="30">I77&amp;F77&amp;C77&amp;G77&amp;E77</f>
        <v>Z11FMMA1LTIA0150</v>
      </c>
      <c r="S77" t="str">
        <f t="shared" si="21"/>
        <v>MMA1 Lorry-Tank IA 15 ppm</v>
      </c>
      <c r="T77" t="s">
        <v>35</v>
      </c>
      <c r="U77">
        <f t="shared" si="22"/>
        <v>1000000</v>
      </c>
      <c r="V77">
        <f t="shared" si="29"/>
        <v>1000000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  <c r="AC77">
        <f t="shared" si="29"/>
        <v>0</v>
      </c>
      <c r="AD77" s="22">
        <f t="shared" si="10"/>
        <v>10</v>
      </c>
      <c r="AE77" s="22">
        <f t="shared" si="24"/>
        <v>0</v>
      </c>
      <c r="AF77" s="22">
        <f t="shared" si="25"/>
        <v>0</v>
      </c>
      <c r="AG77">
        <f t="shared" si="26"/>
        <v>0</v>
      </c>
      <c r="AH77">
        <f t="shared" si="27"/>
        <v>0</v>
      </c>
      <c r="AI77">
        <f t="shared" si="28"/>
        <v>0</v>
      </c>
      <c r="AK77" t="s">
        <v>1079</v>
      </c>
      <c r="AL77" t="s">
        <v>1080</v>
      </c>
      <c r="AM77" t="s">
        <v>35</v>
      </c>
      <c r="AN77">
        <v>1000000</v>
      </c>
      <c r="AO77">
        <v>1000000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 x14ac:dyDescent="0.25">
      <c r="A78" s="26" t="s">
        <v>697</v>
      </c>
      <c r="B78" s="26" t="str">
        <f t="shared" si="11"/>
        <v>F01</v>
      </c>
      <c r="C78" s="26" t="str">
        <f t="shared" si="12"/>
        <v>LT</v>
      </c>
      <c r="D78" s="26" t="str">
        <f t="shared" si="13"/>
        <v>01</v>
      </c>
      <c r="E78" s="26" t="str">
        <f t="shared" si="14"/>
        <v>0160</v>
      </c>
      <c r="F78" t="str">
        <f t="shared" si="5"/>
        <v>MMA1</v>
      </c>
      <c r="G78" t="str">
        <f t="shared" si="6"/>
        <v>IA</v>
      </c>
      <c r="H78" s="12" t="s">
        <v>905</v>
      </c>
      <c r="I78" t="str">
        <f t="shared" si="7"/>
        <v>Z11F</v>
      </c>
      <c r="J78" t="str">
        <f t="shared" si="8"/>
        <v>Lorry-Tank</v>
      </c>
      <c r="K78" t="str">
        <f t="shared" si="15"/>
        <v>016</v>
      </c>
      <c r="L78" t="str">
        <f t="shared" si="16"/>
        <v>0</v>
      </c>
      <c r="M78" s="40">
        <f t="shared" si="17"/>
        <v>16</v>
      </c>
      <c r="N78" s="40" t="str">
        <f t="shared" si="18"/>
        <v>IA</v>
      </c>
      <c r="O78" s="40">
        <f t="shared" si="19"/>
        <v>5</v>
      </c>
      <c r="P78" s="40" t="s">
        <v>628</v>
      </c>
      <c r="Q78" s="40" t="str">
        <f t="shared" si="20"/>
        <v>LT</v>
      </c>
      <c r="R78" t="str">
        <f t="shared" si="30"/>
        <v>Z11FMMA1LTIA0160</v>
      </c>
      <c r="S78" t="str">
        <f t="shared" si="21"/>
        <v>MMA1 Lorry-Tank IA 16 ppm</v>
      </c>
      <c r="T78" t="s">
        <v>35</v>
      </c>
      <c r="U78">
        <f t="shared" si="22"/>
        <v>1000000</v>
      </c>
      <c r="V78">
        <f t="shared" si="29"/>
        <v>1000000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  <c r="AC78">
        <f t="shared" si="29"/>
        <v>0</v>
      </c>
      <c r="AD78" s="22">
        <f t="shared" si="10"/>
        <v>11</v>
      </c>
      <c r="AE78" s="22">
        <f t="shared" si="24"/>
        <v>0</v>
      </c>
      <c r="AF78" s="22">
        <f t="shared" si="25"/>
        <v>0</v>
      </c>
      <c r="AG78">
        <f t="shared" si="26"/>
        <v>0</v>
      </c>
      <c r="AH78">
        <f t="shared" si="27"/>
        <v>0</v>
      </c>
      <c r="AI78">
        <f t="shared" si="28"/>
        <v>0</v>
      </c>
      <c r="AK78" t="s">
        <v>1081</v>
      </c>
      <c r="AL78" t="s">
        <v>1082</v>
      </c>
      <c r="AM78" t="s">
        <v>35</v>
      </c>
      <c r="AN78">
        <v>1000000</v>
      </c>
      <c r="AO78">
        <v>1000000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11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 x14ac:dyDescent="0.25">
      <c r="A79" s="26" t="s">
        <v>698</v>
      </c>
      <c r="B79" s="26" t="str">
        <f t="shared" si="11"/>
        <v>F01</v>
      </c>
      <c r="C79" s="26" t="str">
        <f t="shared" si="12"/>
        <v>LT</v>
      </c>
      <c r="D79" s="26" t="str">
        <f t="shared" si="13"/>
        <v>01</v>
      </c>
      <c r="E79" s="26" t="str">
        <f t="shared" si="14"/>
        <v>0180</v>
      </c>
      <c r="F79" t="str">
        <f t="shared" si="5"/>
        <v>MMA1</v>
      </c>
      <c r="G79" t="str">
        <f t="shared" si="6"/>
        <v>IA</v>
      </c>
      <c r="H79" s="12" t="s">
        <v>905</v>
      </c>
      <c r="I79" t="str">
        <f t="shared" si="7"/>
        <v>Z11F</v>
      </c>
      <c r="J79" t="str">
        <f t="shared" si="8"/>
        <v>Lorry-Tank</v>
      </c>
      <c r="K79" t="str">
        <f t="shared" si="15"/>
        <v>018</v>
      </c>
      <c r="L79" t="str">
        <f t="shared" si="16"/>
        <v>0</v>
      </c>
      <c r="M79" s="40">
        <f t="shared" si="17"/>
        <v>18</v>
      </c>
      <c r="N79" s="40" t="str">
        <f t="shared" si="18"/>
        <v>IA</v>
      </c>
      <c r="O79" s="40">
        <f t="shared" si="19"/>
        <v>5</v>
      </c>
      <c r="P79" s="40" t="s">
        <v>628</v>
      </c>
      <c r="Q79" s="40" t="str">
        <f t="shared" si="20"/>
        <v>LT</v>
      </c>
      <c r="R79" t="str">
        <f t="shared" si="30"/>
        <v>Z11FMMA1LTIA0180</v>
      </c>
      <c r="S79" t="str">
        <f t="shared" si="21"/>
        <v>MMA1 Lorry-Tank IA 18 ppm</v>
      </c>
      <c r="T79" t="s">
        <v>35</v>
      </c>
      <c r="U79">
        <f t="shared" si="22"/>
        <v>1000000</v>
      </c>
      <c r="V79">
        <f t="shared" si="29"/>
        <v>1000000</v>
      </c>
      <c r="W79">
        <f t="shared" si="29"/>
        <v>0</v>
      </c>
      <c r="X79">
        <f t="shared" si="29"/>
        <v>0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  <c r="AC79">
        <f t="shared" si="29"/>
        <v>0</v>
      </c>
      <c r="AD79" s="22">
        <f t="shared" si="10"/>
        <v>13</v>
      </c>
      <c r="AE79" s="22">
        <f t="shared" si="24"/>
        <v>0</v>
      </c>
      <c r="AF79" s="22">
        <f t="shared" si="25"/>
        <v>0</v>
      </c>
      <c r="AG79">
        <f t="shared" si="26"/>
        <v>0</v>
      </c>
      <c r="AH79">
        <f t="shared" si="27"/>
        <v>0</v>
      </c>
      <c r="AI79">
        <f t="shared" si="28"/>
        <v>0</v>
      </c>
      <c r="AK79" t="s">
        <v>1083</v>
      </c>
      <c r="AL79" t="s">
        <v>1084</v>
      </c>
      <c r="AM79" t="s">
        <v>35</v>
      </c>
      <c r="AN79">
        <v>1000000</v>
      </c>
      <c r="AO79">
        <v>1000000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13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 x14ac:dyDescent="0.25">
      <c r="A80" s="26" t="s">
        <v>699</v>
      </c>
      <c r="B80" s="26" t="str">
        <f t="shared" si="11"/>
        <v>F01</v>
      </c>
      <c r="C80" s="26" t="str">
        <f t="shared" si="12"/>
        <v>LT</v>
      </c>
      <c r="D80" s="26" t="str">
        <f t="shared" si="13"/>
        <v>01</v>
      </c>
      <c r="E80" s="26" t="str">
        <f t="shared" si="14"/>
        <v>0300</v>
      </c>
      <c r="F80" t="str">
        <f t="shared" si="5"/>
        <v>MMA1</v>
      </c>
      <c r="G80" t="str">
        <f t="shared" si="6"/>
        <v>IA</v>
      </c>
      <c r="H80" s="12" t="s">
        <v>905</v>
      </c>
      <c r="I80" t="str">
        <f t="shared" si="7"/>
        <v>Z11F</v>
      </c>
      <c r="J80" t="str">
        <f t="shared" si="8"/>
        <v>Lorry-Tank</v>
      </c>
      <c r="K80" t="str">
        <f t="shared" si="15"/>
        <v>030</v>
      </c>
      <c r="L80" t="str">
        <f t="shared" si="16"/>
        <v>0</v>
      </c>
      <c r="M80" s="40">
        <f t="shared" si="17"/>
        <v>30</v>
      </c>
      <c r="N80" s="40" t="str">
        <f t="shared" si="18"/>
        <v>IA</v>
      </c>
      <c r="O80" s="40">
        <f t="shared" si="19"/>
        <v>5</v>
      </c>
      <c r="P80" s="40" t="s">
        <v>628</v>
      </c>
      <c r="Q80" s="40" t="str">
        <f t="shared" si="20"/>
        <v>LT</v>
      </c>
      <c r="R80" t="str">
        <f t="shared" si="30"/>
        <v>Z11FMMA1LTIA0300</v>
      </c>
      <c r="S80" t="str">
        <f t="shared" si="21"/>
        <v>MMA1 Lorry-Tank IA 30 ppm</v>
      </c>
      <c r="T80" t="s">
        <v>35</v>
      </c>
      <c r="U80">
        <f t="shared" si="22"/>
        <v>1000000</v>
      </c>
      <c r="V80">
        <f t="shared" si="29"/>
        <v>1000000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  <c r="AC80">
        <f t="shared" si="29"/>
        <v>0</v>
      </c>
      <c r="AD80" s="22">
        <f t="shared" si="10"/>
        <v>25</v>
      </c>
      <c r="AE80" s="22">
        <f t="shared" si="24"/>
        <v>0</v>
      </c>
      <c r="AF80" s="22">
        <f t="shared" si="25"/>
        <v>0</v>
      </c>
      <c r="AG80">
        <f t="shared" si="26"/>
        <v>0</v>
      </c>
      <c r="AH80">
        <f t="shared" si="27"/>
        <v>0</v>
      </c>
      <c r="AI80">
        <f t="shared" si="28"/>
        <v>0</v>
      </c>
      <c r="AK80" t="s">
        <v>1085</v>
      </c>
      <c r="AL80" t="s">
        <v>1086</v>
      </c>
      <c r="AM80" t="s">
        <v>35</v>
      </c>
      <c r="AN80">
        <v>1000000</v>
      </c>
      <c r="AO80">
        <v>1000000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25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 x14ac:dyDescent="0.25">
      <c r="A81" s="26" t="s">
        <v>700</v>
      </c>
      <c r="B81" s="26" t="str">
        <f t="shared" si="11"/>
        <v>F01</v>
      </c>
      <c r="C81" s="26" t="str">
        <f t="shared" si="12"/>
        <v>LT</v>
      </c>
      <c r="D81" s="26" t="str">
        <f t="shared" si="13"/>
        <v>01</v>
      </c>
      <c r="E81" s="26" t="str">
        <f t="shared" si="14"/>
        <v>0500</v>
      </c>
      <c r="F81" t="str">
        <f t="shared" si="5"/>
        <v>MMA1</v>
      </c>
      <c r="G81" t="str">
        <f t="shared" si="6"/>
        <v>IA</v>
      </c>
      <c r="H81" s="12" t="s">
        <v>905</v>
      </c>
      <c r="I81" t="str">
        <f t="shared" si="7"/>
        <v>Z11F</v>
      </c>
      <c r="J81" t="str">
        <f t="shared" si="8"/>
        <v>Lorry-Tank</v>
      </c>
      <c r="K81" t="str">
        <f t="shared" si="15"/>
        <v>050</v>
      </c>
      <c r="L81" t="str">
        <f t="shared" si="16"/>
        <v>0</v>
      </c>
      <c r="M81" s="40">
        <f t="shared" si="17"/>
        <v>50</v>
      </c>
      <c r="N81" s="40" t="str">
        <f t="shared" si="18"/>
        <v>IA</v>
      </c>
      <c r="O81" s="40">
        <f t="shared" si="19"/>
        <v>5</v>
      </c>
      <c r="P81" s="40" t="s">
        <v>628</v>
      </c>
      <c r="Q81" s="40" t="str">
        <f t="shared" si="20"/>
        <v>LT</v>
      </c>
      <c r="R81" t="str">
        <f t="shared" si="30"/>
        <v>Z11FMMA1LTIA0500</v>
      </c>
      <c r="S81" t="str">
        <f t="shared" si="21"/>
        <v>MMA1 Lorry-Tank IA 50 ppm</v>
      </c>
      <c r="T81" t="s">
        <v>35</v>
      </c>
      <c r="U81">
        <f t="shared" si="22"/>
        <v>1000000</v>
      </c>
      <c r="V81">
        <f t="shared" si="29"/>
        <v>1000000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0</v>
      </c>
      <c r="AB81">
        <f t="shared" si="29"/>
        <v>0</v>
      </c>
      <c r="AC81">
        <f t="shared" si="29"/>
        <v>0</v>
      </c>
      <c r="AD81" s="22">
        <f t="shared" si="10"/>
        <v>45</v>
      </c>
      <c r="AE81" s="22">
        <f t="shared" si="24"/>
        <v>0</v>
      </c>
      <c r="AF81" s="22">
        <f t="shared" si="25"/>
        <v>0</v>
      </c>
      <c r="AG81">
        <f t="shared" si="26"/>
        <v>0</v>
      </c>
      <c r="AH81">
        <f t="shared" si="27"/>
        <v>0</v>
      </c>
      <c r="AI81">
        <f t="shared" si="28"/>
        <v>0</v>
      </c>
      <c r="AK81" t="s">
        <v>1087</v>
      </c>
      <c r="AL81" t="s">
        <v>1088</v>
      </c>
      <c r="AM81" t="s">
        <v>35</v>
      </c>
      <c r="AN81">
        <v>1000000</v>
      </c>
      <c r="AO81">
        <v>1000000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45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 x14ac:dyDescent="0.25">
      <c r="A82" s="26" t="s">
        <v>701</v>
      </c>
      <c r="B82" s="26" t="str">
        <f t="shared" si="11"/>
        <v>F01</v>
      </c>
      <c r="C82" s="26" t="str">
        <f t="shared" si="12"/>
        <v>T0</v>
      </c>
      <c r="D82" s="26" t="str">
        <f t="shared" si="13"/>
        <v>02</v>
      </c>
      <c r="E82" s="26" t="str">
        <f t="shared" si="14"/>
        <v>0150</v>
      </c>
      <c r="F82" t="str">
        <f t="shared" si="5"/>
        <v>MMA1</v>
      </c>
      <c r="G82" t="str">
        <f t="shared" si="6"/>
        <v>MEHQ</v>
      </c>
      <c r="H82" s="12" t="s">
        <v>905</v>
      </c>
      <c r="I82" t="str">
        <f t="shared" si="7"/>
        <v>Z11F</v>
      </c>
      <c r="J82" t="str">
        <f t="shared" si="8"/>
        <v>ISO-Tank</v>
      </c>
      <c r="K82" t="str">
        <f t="shared" si="15"/>
        <v>015</v>
      </c>
      <c r="L82" t="str">
        <f t="shared" si="16"/>
        <v>0</v>
      </c>
      <c r="M82" s="40">
        <f t="shared" si="17"/>
        <v>15</v>
      </c>
      <c r="N82" s="40" t="str">
        <f t="shared" si="18"/>
        <v>IA</v>
      </c>
      <c r="O82" s="40">
        <f t="shared" si="19"/>
        <v>5</v>
      </c>
      <c r="P82" s="40" t="s">
        <v>628</v>
      </c>
      <c r="Q82" s="40" t="str">
        <f t="shared" si="20"/>
        <v>T0</v>
      </c>
      <c r="R82" t="str">
        <f t="shared" si="30"/>
        <v>Z11FMMA1T0MEHQ0150</v>
      </c>
      <c r="S82" t="str">
        <f t="shared" si="21"/>
        <v>MMA1 ISO-Tank MEHQ 15 ppm</v>
      </c>
      <c r="T82" t="s">
        <v>35</v>
      </c>
      <c r="U82">
        <f t="shared" si="22"/>
        <v>1000000</v>
      </c>
      <c r="V82">
        <f t="shared" si="29"/>
        <v>1000000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  <c r="AC82">
        <f t="shared" si="29"/>
        <v>0</v>
      </c>
      <c r="AD82" s="22">
        <f t="shared" si="10"/>
        <v>0</v>
      </c>
      <c r="AE82" s="22">
        <f t="shared" si="24"/>
        <v>15</v>
      </c>
      <c r="AF82" s="22">
        <f t="shared" si="25"/>
        <v>0</v>
      </c>
      <c r="AG82">
        <f t="shared" si="26"/>
        <v>0</v>
      </c>
      <c r="AH82">
        <f t="shared" si="27"/>
        <v>0</v>
      </c>
      <c r="AI82">
        <f t="shared" si="28"/>
        <v>0</v>
      </c>
      <c r="AK82" t="s">
        <v>1089</v>
      </c>
      <c r="AL82" t="s">
        <v>1090</v>
      </c>
      <c r="AM82" t="s">
        <v>35</v>
      </c>
      <c r="AN82">
        <v>1000000</v>
      </c>
      <c r="AO82">
        <v>1000000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15</v>
      </c>
      <c r="AY82">
        <v>0</v>
      </c>
      <c r="AZ82">
        <v>0</v>
      </c>
      <c r="BA82">
        <v>0</v>
      </c>
      <c r="BB82">
        <v>0</v>
      </c>
    </row>
    <row r="83" spans="1:54" x14ac:dyDescent="0.25">
      <c r="A83" s="26" t="s">
        <v>702</v>
      </c>
      <c r="B83" s="26" t="str">
        <f t="shared" si="11"/>
        <v>F01</v>
      </c>
      <c r="C83" s="26" t="str">
        <f t="shared" si="12"/>
        <v>T0</v>
      </c>
      <c r="D83" s="26" t="str">
        <f t="shared" si="13"/>
        <v>02</v>
      </c>
      <c r="E83" s="26" t="str">
        <f t="shared" si="14"/>
        <v>0200</v>
      </c>
      <c r="F83" t="str">
        <f t="shared" si="5"/>
        <v>MMA1</v>
      </c>
      <c r="G83" t="str">
        <f t="shared" si="6"/>
        <v>MEHQ</v>
      </c>
      <c r="H83" s="12" t="s">
        <v>905</v>
      </c>
      <c r="I83" t="str">
        <f t="shared" si="7"/>
        <v>Z11F</v>
      </c>
      <c r="J83" t="str">
        <f t="shared" si="8"/>
        <v>ISO-Tank</v>
      </c>
      <c r="K83" t="str">
        <f t="shared" si="15"/>
        <v>020</v>
      </c>
      <c r="L83" t="str">
        <f t="shared" si="16"/>
        <v>0</v>
      </c>
      <c r="M83" s="40">
        <f t="shared" si="17"/>
        <v>20</v>
      </c>
      <c r="N83" s="40" t="str">
        <f t="shared" si="18"/>
        <v>IA</v>
      </c>
      <c r="O83" s="40">
        <f t="shared" si="19"/>
        <v>5</v>
      </c>
      <c r="P83" s="40" t="s">
        <v>628</v>
      </c>
      <c r="Q83" s="40" t="str">
        <f t="shared" si="20"/>
        <v>T0</v>
      </c>
      <c r="R83" t="str">
        <f t="shared" si="30"/>
        <v>Z11FMMA1T0MEHQ0200</v>
      </c>
      <c r="S83" t="str">
        <f t="shared" si="21"/>
        <v>MMA1 ISO-Tank MEHQ 20 ppm</v>
      </c>
      <c r="T83" t="s">
        <v>35</v>
      </c>
      <c r="U83">
        <f t="shared" si="22"/>
        <v>1000000</v>
      </c>
      <c r="V83">
        <f t="shared" si="29"/>
        <v>1000000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  <c r="AC83">
        <f t="shared" si="29"/>
        <v>0</v>
      </c>
      <c r="AD83" s="22">
        <f t="shared" si="10"/>
        <v>0</v>
      </c>
      <c r="AE83" s="22">
        <f t="shared" si="24"/>
        <v>20</v>
      </c>
      <c r="AF83" s="22">
        <f t="shared" si="25"/>
        <v>0</v>
      </c>
      <c r="AG83">
        <f t="shared" si="26"/>
        <v>0</v>
      </c>
      <c r="AH83">
        <f t="shared" si="27"/>
        <v>0</v>
      </c>
      <c r="AI83">
        <f t="shared" si="28"/>
        <v>0</v>
      </c>
      <c r="AK83" t="s">
        <v>1091</v>
      </c>
      <c r="AL83" t="s">
        <v>1092</v>
      </c>
      <c r="AM83" t="s">
        <v>35</v>
      </c>
      <c r="AN83">
        <v>1000000</v>
      </c>
      <c r="AO83">
        <v>1000000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20</v>
      </c>
      <c r="AY83">
        <v>0</v>
      </c>
      <c r="AZ83">
        <v>0</v>
      </c>
      <c r="BA83">
        <v>0</v>
      </c>
      <c r="BB83">
        <v>0</v>
      </c>
    </row>
    <row r="84" spans="1:54" x14ac:dyDescent="0.25">
      <c r="A84" s="26" t="s">
        <v>703</v>
      </c>
      <c r="B84" s="26" t="str">
        <f t="shared" si="11"/>
        <v>F01</v>
      </c>
      <c r="C84" s="26" t="str">
        <f t="shared" si="12"/>
        <v>T0</v>
      </c>
      <c r="D84" s="26" t="str">
        <f t="shared" si="13"/>
        <v>02</v>
      </c>
      <c r="E84" s="26" t="str">
        <f t="shared" si="14"/>
        <v>0400</v>
      </c>
      <c r="F84" t="str">
        <f t="shared" si="5"/>
        <v>MMA1</v>
      </c>
      <c r="G84" t="str">
        <f t="shared" si="6"/>
        <v>MEHQ</v>
      </c>
      <c r="H84" s="12" t="s">
        <v>905</v>
      </c>
      <c r="I84" t="str">
        <f t="shared" si="7"/>
        <v>Z11F</v>
      </c>
      <c r="J84" t="str">
        <f t="shared" si="8"/>
        <v>ISO-Tank</v>
      </c>
      <c r="K84" t="str">
        <f t="shared" si="15"/>
        <v>040</v>
      </c>
      <c r="L84" t="str">
        <f t="shared" si="16"/>
        <v>0</v>
      </c>
      <c r="M84" s="40">
        <f t="shared" si="17"/>
        <v>40</v>
      </c>
      <c r="N84" s="40" t="str">
        <f t="shared" si="18"/>
        <v>IA</v>
      </c>
      <c r="O84" s="40">
        <f t="shared" si="19"/>
        <v>5</v>
      </c>
      <c r="P84" s="40" t="s">
        <v>628</v>
      </c>
      <c r="Q84" s="40" t="str">
        <f t="shared" si="20"/>
        <v>T0</v>
      </c>
      <c r="R84" t="str">
        <f t="shared" si="30"/>
        <v>Z11FMMA1T0MEHQ0400</v>
      </c>
      <c r="S84" t="str">
        <f t="shared" si="21"/>
        <v>MMA1 ISO-Tank MEHQ 40 ppm</v>
      </c>
      <c r="T84" t="s">
        <v>35</v>
      </c>
      <c r="U84">
        <f t="shared" si="22"/>
        <v>1000000</v>
      </c>
      <c r="V84">
        <f t="shared" si="29"/>
        <v>1000000</v>
      </c>
      <c r="W84">
        <f t="shared" si="29"/>
        <v>0</v>
      </c>
      <c r="X84">
        <f t="shared" si="29"/>
        <v>0</v>
      </c>
      <c r="Y84">
        <f t="shared" si="29"/>
        <v>0</v>
      </c>
      <c r="Z84">
        <f t="shared" si="29"/>
        <v>0</v>
      </c>
      <c r="AA84">
        <f t="shared" si="29"/>
        <v>0</v>
      </c>
      <c r="AB84">
        <f t="shared" si="29"/>
        <v>0</v>
      </c>
      <c r="AC84">
        <f t="shared" si="29"/>
        <v>0</v>
      </c>
      <c r="AD84" s="22">
        <f t="shared" si="10"/>
        <v>0</v>
      </c>
      <c r="AE84" s="22">
        <f t="shared" si="24"/>
        <v>40</v>
      </c>
      <c r="AF84" s="22">
        <f t="shared" si="25"/>
        <v>0</v>
      </c>
      <c r="AG84">
        <f t="shared" si="26"/>
        <v>0</v>
      </c>
      <c r="AH84">
        <f t="shared" si="27"/>
        <v>0</v>
      </c>
      <c r="AI84">
        <f t="shared" si="28"/>
        <v>0</v>
      </c>
      <c r="AK84" t="s">
        <v>1093</v>
      </c>
      <c r="AL84" t="s">
        <v>1094</v>
      </c>
      <c r="AM84" t="s">
        <v>35</v>
      </c>
      <c r="AN84">
        <v>1000000</v>
      </c>
      <c r="AO84">
        <v>1000000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40</v>
      </c>
      <c r="AY84">
        <v>0</v>
      </c>
      <c r="AZ84">
        <v>0</v>
      </c>
      <c r="BA84">
        <v>0</v>
      </c>
      <c r="BB84">
        <v>0</v>
      </c>
    </row>
    <row r="85" spans="1:54" x14ac:dyDescent="0.25">
      <c r="A85" s="26" t="s">
        <v>704</v>
      </c>
      <c r="B85" s="26" t="str">
        <f t="shared" si="11"/>
        <v>F01</v>
      </c>
      <c r="C85" s="26" t="str">
        <f t="shared" si="12"/>
        <v>T0</v>
      </c>
      <c r="D85" s="26" t="str">
        <f t="shared" si="13"/>
        <v>02</v>
      </c>
      <c r="E85" s="26" t="str">
        <f t="shared" si="14"/>
        <v>1000</v>
      </c>
      <c r="F85" t="str">
        <f t="shared" si="5"/>
        <v>MMA1</v>
      </c>
      <c r="G85" t="str">
        <f t="shared" si="6"/>
        <v>MEHQ</v>
      </c>
      <c r="H85" s="12" t="s">
        <v>905</v>
      </c>
      <c r="I85" t="str">
        <f t="shared" si="7"/>
        <v>Z11F</v>
      </c>
      <c r="J85" t="str">
        <f t="shared" si="8"/>
        <v>ISO-Tank</v>
      </c>
      <c r="K85" t="str">
        <f t="shared" si="15"/>
        <v>100</v>
      </c>
      <c r="L85" t="str">
        <f t="shared" si="16"/>
        <v>0</v>
      </c>
      <c r="M85" s="40">
        <f t="shared" si="17"/>
        <v>100</v>
      </c>
      <c r="N85" s="40" t="str">
        <f t="shared" si="18"/>
        <v>IA</v>
      </c>
      <c r="O85" s="40">
        <f t="shared" si="19"/>
        <v>5</v>
      </c>
      <c r="P85" s="40" t="s">
        <v>628</v>
      </c>
      <c r="Q85" s="40" t="str">
        <f t="shared" si="20"/>
        <v>T0</v>
      </c>
      <c r="R85" t="str">
        <f t="shared" si="30"/>
        <v>Z11FMMA1T0MEHQ1000</v>
      </c>
      <c r="S85" t="str">
        <f t="shared" si="21"/>
        <v>MMA1 ISO-Tank MEHQ 100 ppm</v>
      </c>
      <c r="T85" t="s">
        <v>35</v>
      </c>
      <c r="U85">
        <f t="shared" si="22"/>
        <v>1000000</v>
      </c>
      <c r="V85">
        <f t="shared" si="29"/>
        <v>1000000</v>
      </c>
      <c r="W85">
        <f t="shared" si="29"/>
        <v>0</v>
      </c>
      <c r="X85">
        <f t="shared" si="29"/>
        <v>0</v>
      </c>
      <c r="Y85">
        <f t="shared" si="29"/>
        <v>0</v>
      </c>
      <c r="Z85">
        <f t="shared" si="29"/>
        <v>0</v>
      </c>
      <c r="AA85">
        <f t="shared" si="29"/>
        <v>0</v>
      </c>
      <c r="AB85">
        <f t="shared" si="29"/>
        <v>0</v>
      </c>
      <c r="AC85">
        <f t="shared" si="29"/>
        <v>0</v>
      </c>
      <c r="AD85" s="22">
        <f t="shared" si="10"/>
        <v>0</v>
      </c>
      <c r="AE85" s="22">
        <f t="shared" si="24"/>
        <v>100</v>
      </c>
      <c r="AF85" s="22">
        <f t="shared" si="25"/>
        <v>0</v>
      </c>
      <c r="AG85">
        <f t="shared" si="26"/>
        <v>0</v>
      </c>
      <c r="AH85">
        <f t="shared" si="27"/>
        <v>0</v>
      </c>
      <c r="AI85">
        <f t="shared" si="28"/>
        <v>0</v>
      </c>
      <c r="AK85" t="s">
        <v>1095</v>
      </c>
      <c r="AL85" t="s">
        <v>1096</v>
      </c>
      <c r="AM85" t="s">
        <v>35</v>
      </c>
      <c r="AN85">
        <v>1000000</v>
      </c>
      <c r="AO85">
        <v>1000000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100</v>
      </c>
      <c r="AY85">
        <v>0</v>
      </c>
      <c r="AZ85">
        <v>0</v>
      </c>
      <c r="BA85">
        <v>0</v>
      </c>
      <c r="BB85">
        <v>0</v>
      </c>
    </row>
    <row r="86" spans="1:54" x14ac:dyDescent="0.25">
      <c r="A86" s="26" t="s">
        <v>705</v>
      </c>
      <c r="B86" s="26" t="str">
        <f t="shared" si="11"/>
        <v>F01</v>
      </c>
      <c r="C86" s="26" t="str">
        <f t="shared" si="12"/>
        <v>T0</v>
      </c>
      <c r="D86" s="26" t="str">
        <f t="shared" si="13"/>
        <v>01</v>
      </c>
      <c r="E86" s="26" t="str">
        <f t="shared" si="14"/>
        <v>0050</v>
      </c>
      <c r="F86" t="str">
        <f t="shared" si="5"/>
        <v>MMA1</v>
      </c>
      <c r="G86" t="str">
        <f t="shared" si="6"/>
        <v>IA</v>
      </c>
      <c r="H86" s="12" t="s">
        <v>905</v>
      </c>
      <c r="I86" t="str">
        <f t="shared" si="7"/>
        <v>Z11F</v>
      </c>
      <c r="J86" t="str">
        <f t="shared" si="8"/>
        <v>ISO-Tank</v>
      </c>
      <c r="K86" t="str">
        <f t="shared" si="15"/>
        <v>005</v>
      </c>
      <c r="L86" t="str">
        <f t="shared" si="16"/>
        <v>0</v>
      </c>
      <c r="M86" s="40">
        <f t="shared" si="17"/>
        <v>5</v>
      </c>
      <c r="N86" s="40" t="str">
        <f t="shared" si="18"/>
        <v>IA</v>
      </c>
      <c r="O86" s="40">
        <f t="shared" si="19"/>
        <v>5</v>
      </c>
      <c r="P86" s="40" t="s">
        <v>628</v>
      </c>
      <c r="Q86" s="40" t="str">
        <f t="shared" si="20"/>
        <v>T0</v>
      </c>
      <c r="R86" t="str">
        <f t="shared" si="30"/>
        <v>Z11FMMA1T0IA0050</v>
      </c>
      <c r="S86" t="str">
        <f t="shared" si="21"/>
        <v>MMA1 ISO-Tank IA 5 ppm</v>
      </c>
      <c r="T86" t="s">
        <v>35</v>
      </c>
      <c r="U86">
        <f t="shared" si="22"/>
        <v>1000000</v>
      </c>
      <c r="V86">
        <f t="shared" si="29"/>
        <v>1000000</v>
      </c>
      <c r="W86">
        <f t="shared" si="29"/>
        <v>0</v>
      </c>
      <c r="X86">
        <f t="shared" si="29"/>
        <v>0</v>
      </c>
      <c r="Y86">
        <f t="shared" si="29"/>
        <v>0</v>
      </c>
      <c r="Z86">
        <f t="shared" si="29"/>
        <v>0</v>
      </c>
      <c r="AA86">
        <f t="shared" si="29"/>
        <v>0</v>
      </c>
      <c r="AB86">
        <f t="shared" si="29"/>
        <v>0</v>
      </c>
      <c r="AC86">
        <f t="shared" si="29"/>
        <v>0</v>
      </c>
      <c r="AD86" s="22">
        <f t="shared" si="10"/>
        <v>0</v>
      </c>
      <c r="AE86" s="22">
        <f t="shared" si="24"/>
        <v>0</v>
      </c>
      <c r="AF86" s="22">
        <f t="shared" si="25"/>
        <v>0</v>
      </c>
      <c r="AG86">
        <f t="shared" si="26"/>
        <v>0</v>
      </c>
      <c r="AH86">
        <f t="shared" si="27"/>
        <v>0</v>
      </c>
      <c r="AI86">
        <f t="shared" si="28"/>
        <v>0</v>
      </c>
      <c r="AK86" t="s">
        <v>1097</v>
      </c>
      <c r="AL86" t="s">
        <v>1098</v>
      </c>
      <c r="AM86" t="s">
        <v>35</v>
      </c>
      <c r="AN86">
        <v>1000000</v>
      </c>
      <c r="AO86">
        <v>1000000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 x14ac:dyDescent="0.25">
      <c r="A87" s="26" t="s">
        <v>706</v>
      </c>
      <c r="B87" s="26" t="str">
        <f t="shared" si="11"/>
        <v>F01</v>
      </c>
      <c r="C87" s="26" t="str">
        <f t="shared" si="12"/>
        <v>T0</v>
      </c>
      <c r="D87" s="26" t="str">
        <f t="shared" si="13"/>
        <v>01</v>
      </c>
      <c r="E87" s="26" t="str">
        <f t="shared" si="14"/>
        <v>0060</v>
      </c>
      <c r="F87" t="str">
        <f t="shared" si="5"/>
        <v>MMA1</v>
      </c>
      <c r="G87" t="str">
        <f t="shared" si="6"/>
        <v>IA</v>
      </c>
      <c r="H87" s="12" t="s">
        <v>905</v>
      </c>
      <c r="I87" t="str">
        <f t="shared" si="7"/>
        <v>Z11F</v>
      </c>
      <c r="J87" t="str">
        <f t="shared" si="8"/>
        <v>ISO-Tank</v>
      </c>
      <c r="K87" t="str">
        <f t="shared" si="15"/>
        <v>006</v>
      </c>
      <c r="L87" t="str">
        <f t="shared" si="16"/>
        <v>0</v>
      </c>
      <c r="M87" s="40">
        <f t="shared" si="17"/>
        <v>6</v>
      </c>
      <c r="N87" s="40" t="str">
        <f t="shared" si="18"/>
        <v>IA</v>
      </c>
      <c r="O87" s="40">
        <f t="shared" si="19"/>
        <v>5</v>
      </c>
      <c r="P87" s="40" t="s">
        <v>628</v>
      </c>
      <c r="Q87" s="40" t="str">
        <f t="shared" si="20"/>
        <v>T0</v>
      </c>
      <c r="R87" t="str">
        <f t="shared" si="30"/>
        <v>Z11FMMA1T0IA0060</v>
      </c>
      <c r="S87" t="str">
        <f t="shared" si="21"/>
        <v>MMA1 ISO-Tank IA 6 ppm</v>
      </c>
      <c r="T87" t="s">
        <v>35</v>
      </c>
      <c r="U87">
        <f t="shared" si="22"/>
        <v>1000000</v>
      </c>
      <c r="V87">
        <f t="shared" si="29"/>
        <v>1000000</v>
      </c>
      <c r="W87">
        <f t="shared" si="29"/>
        <v>0</v>
      </c>
      <c r="X87">
        <f t="shared" si="29"/>
        <v>0</v>
      </c>
      <c r="Y87">
        <f t="shared" si="29"/>
        <v>0</v>
      </c>
      <c r="Z87">
        <f t="shared" si="29"/>
        <v>0</v>
      </c>
      <c r="AA87">
        <f t="shared" si="29"/>
        <v>0</v>
      </c>
      <c r="AB87">
        <f t="shared" si="29"/>
        <v>0</v>
      </c>
      <c r="AC87">
        <f t="shared" si="29"/>
        <v>0</v>
      </c>
      <c r="AD87" s="22">
        <f t="shared" si="10"/>
        <v>1</v>
      </c>
      <c r="AE87" s="22">
        <f t="shared" si="24"/>
        <v>0</v>
      </c>
      <c r="AF87" s="22">
        <f t="shared" si="25"/>
        <v>0</v>
      </c>
      <c r="AG87">
        <f t="shared" si="26"/>
        <v>0</v>
      </c>
      <c r="AH87">
        <f t="shared" si="27"/>
        <v>0</v>
      </c>
      <c r="AI87">
        <f t="shared" si="28"/>
        <v>0</v>
      </c>
      <c r="AK87" t="s">
        <v>1099</v>
      </c>
      <c r="AL87" t="s">
        <v>1100</v>
      </c>
      <c r="AM87" t="s">
        <v>35</v>
      </c>
      <c r="AN87">
        <v>1000000</v>
      </c>
      <c r="AO87">
        <v>1000000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 x14ac:dyDescent="0.25">
      <c r="A88" s="26" t="s">
        <v>707</v>
      </c>
      <c r="B88" s="26" t="str">
        <f t="shared" si="11"/>
        <v>F01</v>
      </c>
      <c r="C88" s="26" t="str">
        <f t="shared" si="12"/>
        <v>T0</v>
      </c>
      <c r="D88" s="26" t="str">
        <f t="shared" si="13"/>
        <v>01</v>
      </c>
      <c r="E88" s="26" t="str">
        <f t="shared" si="14"/>
        <v>0070</v>
      </c>
      <c r="F88" t="str">
        <f t="shared" ref="F88:F151" si="31">VLOOKUP(B88,$B$2:$C$11,2)</f>
        <v>MMA1</v>
      </c>
      <c r="G88" t="str">
        <f t="shared" ref="G88:G151" si="32">VLOOKUP(D88,$G$2:$H$4,2,)</f>
        <v>IA</v>
      </c>
      <c r="H88" s="12" t="s">
        <v>905</v>
      </c>
      <c r="I88" t="str">
        <f t="shared" ref="I88:I151" si="33">VLOOKUP(H88,$J$2:$K$4,2)</f>
        <v>Z11F</v>
      </c>
      <c r="J88" t="str">
        <f t="shared" ref="J88:J151" si="34">VLOOKUP(C88,$L$2:$M$10,2,FALSE)</f>
        <v>ISO-Tank</v>
      </c>
      <c r="K88" t="str">
        <f t="shared" si="15"/>
        <v>007</v>
      </c>
      <c r="L88" t="str">
        <f t="shared" si="16"/>
        <v>0</v>
      </c>
      <c r="M88" s="40">
        <f t="shared" si="17"/>
        <v>7</v>
      </c>
      <c r="N88" s="40" t="str">
        <f t="shared" si="18"/>
        <v>IA</v>
      </c>
      <c r="O88" s="40">
        <f t="shared" si="19"/>
        <v>5</v>
      </c>
      <c r="P88" s="40" t="s">
        <v>628</v>
      </c>
      <c r="Q88" s="40" t="str">
        <f t="shared" si="20"/>
        <v>T0</v>
      </c>
      <c r="R88" t="str">
        <f t="shared" si="30"/>
        <v>Z11FMMA1T0IA0070</v>
      </c>
      <c r="S88" t="str">
        <f t="shared" si="21"/>
        <v>MMA1 ISO-Tank IA 7 ppm</v>
      </c>
      <c r="T88" t="s">
        <v>35</v>
      </c>
      <c r="U88">
        <f t="shared" si="22"/>
        <v>1000000</v>
      </c>
      <c r="V88">
        <f t="shared" si="29"/>
        <v>1000000</v>
      </c>
      <c r="W88">
        <f t="shared" si="29"/>
        <v>0</v>
      </c>
      <c r="X88">
        <f t="shared" si="29"/>
        <v>0</v>
      </c>
      <c r="Y88">
        <f t="shared" si="29"/>
        <v>0</v>
      </c>
      <c r="Z88">
        <f t="shared" si="29"/>
        <v>0</v>
      </c>
      <c r="AA88">
        <f t="shared" si="29"/>
        <v>0</v>
      </c>
      <c r="AB88">
        <f t="shared" si="29"/>
        <v>0</v>
      </c>
      <c r="AC88">
        <f t="shared" si="29"/>
        <v>0</v>
      </c>
      <c r="AD88" s="22">
        <f t="shared" ref="AD88:AD151" si="35">U88/1000000*IF(G88="IA",IF(N88="IA",MAX(M88-O88,0),M88),0)</f>
        <v>2</v>
      </c>
      <c r="AE88" s="22">
        <f t="shared" si="24"/>
        <v>0</v>
      </c>
      <c r="AF88" s="22">
        <f t="shared" si="25"/>
        <v>0</v>
      </c>
      <c r="AG88">
        <f t="shared" si="26"/>
        <v>0</v>
      </c>
      <c r="AH88">
        <f t="shared" si="27"/>
        <v>0</v>
      </c>
      <c r="AI88">
        <f t="shared" si="28"/>
        <v>0</v>
      </c>
      <c r="AK88" t="s">
        <v>1101</v>
      </c>
      <c r="AL88" t="s">
        <v>1102</v>
      </c>
      <c r="AM88" t="s">
        <v>35</v>
      </c>
      <c r="AN88">
        <v>1000000</v>
      </c>
      <c r="AO88">
        <v>1000000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 x14ac:dyDescent="0.25">
      <c r="A89" s="26" t="s">
        <v>708</v>
      </c>
      <c r="B89" s="26" t="str">
        <f t="shared" ref="B89:B152" si="36">RIGHT(LEFT(A89,3),3)</f>
        <v>F01</v>
      </c>
      <c r="C89" s="26" t="str">
        <f t="shared" ref="C89:C152" si="37">RIGHT(LEFT(A89,5),2)</f>
        <v>T0</v>
      </c>
      <c r="D89" s="26" t="str">
        <f t="shared" ref="D89:D152" si="38">RIGHT(LEFT(A89,7),2)</f>
        <v>01</v>
      </c>
      <c r="E89" s="26" t="str">
        <f t="shared" ref="E89:E152" si="39">RIGHT(LEFT(A89,11),4)</f>
        <v>0100</v>
      </c>
      <c r="F89" t="str">
        <f t="shared" si="31"/>
        <v>MMA1</v>
      </c>
      <c r="G89" t="str">
        <f t="shared" si="32"/>
        <v>IA</v>
      </c>
      <c r="H89" s="12" t="s">
        <v>905</v>
      </c>
      <c r="I89" t="str">
        <f t="shared" si="33"/>
        <v>Z11F</v>
      </c>
      <c r="J89" t="str">
        <f t="shared" si="34"/>
        <v>ISO-Tank</v>
      </c>
      <c r="K89" t="str">
        <f t="shared" ref="K89:K152" si="40">LEFT(E89,3)</f>
        <v>010</v>
      </c>
      <c r="L89" t="str">
        <f t="shared" ref="L89:L152" si="41">RIGHT(E89,1)</f>
        <v>0</v>
      </c>
      <c r="M89" s="40">
        <f t="shared" ref="M89:M152" si="42">_xlfn.NUMBERVALUE(K89&amp;"."&amp;L89,".")</f>
        <v>10</v>
      </c>
      <c r="N89" s="40" t="str">
        <f t="shared" ref="N89:N152" si="43">VLOOKUP(F89,$C$2:$E$11,2,FALSE)</f>
        <v>IA</v>
      </c>
      <c r="O89" s="40">
        <f t="shared" ref="O89:O152" si="44">VLOOKUP(F89,$C$2:$E$11,3,FALSE)</f>
        <v>5</v>
      </c>
      <c r="P89" s="40" t="s">
        <v>628</v>
      </c>
      <c r="Q89" s="40" t="str">
        <f t="shared" ref="Q89:Q152" si="45">IF(OR(C89="DP",C89="DN"),C89&amp;P89,C89)</f>
        <v>T0</v>
      </c>
      <c r="R89" t="str">
        <f t="shared" si="30"/>
        <v>Z11FMMA1T0IA0100</v>
      </c>
      <c r="S89" t="str">
        <f t="shared" ref="S89:S152" si="46">F89&amp;" "&amp;J89&amp;" "&amp;G89&amp;" "&amp;M89&amp;" ppm"</f>
        <v>MMA1 ISO-Tank IA 10 ppm</v>
      </c>
      <c r="T89" t="s">
        <v>35</v>
      </c>
      <c r="U89">
        <f t="shared" ref="U89:U152" si="47">VLOOKUP(Q89,$Q$2:$T$11,4,FALSE)</f>
        <v>1000000</v>
      </c>
      <c r="V89">
        <f t="shared" si="29"/>
        <v>1000000</v>
      </c>
      <c r="W89">
        <f t="shared" si="29"/>
        <v>0</v>
      </c>
      <c r="X89">
        <f t="shared" si="29"/>
        <v>0</v>
      </c>
      <c r="Y89">
        <f t="shared" si="29"/>
        <v>0</v>
      </c>
      <c r="Z89">
        <f t="shared" si="29"/>
        <v>0</v>
      </c>
      <c r="AA89">
        <f t="shared" si="29"/>
        <v>0</v>
      </c>
      <c r="AB89">
        <f t="shared" si="29"/>
        <v>0</v>
      </c>
      <c r="AC89">
        <f t="shared" si="29"/>
        <v>0</v>
      </c>
      <c r="AD89" s="22">
        <f t="shared" si="35"/>
        <v>5</v>
      </c>
      <c r="AE89" s="22">
        <f t="shared" ref="AE89:AE152" si="48">U89/1000000*IF(G89="MEHQ",IF(N89="MEHQ",MAX(M89-O89,0),M89),0)</f>
        <v>0</v>
      </c>
      <c r="AF89" s="22">
        <f t="shared" ref="AF89:AF152" si="49">U89/1000000*IF(G89="HQ",IF(N89="HQ",MAX(M89-O89,0),M89),0)</f>
        <v>0</v>
      </c>
      <c r="AG89">
        <f t="shared" ref="AG89:AG152" si="50">IF(Q89="DPMAA",U89/200,0)</f>
        <v>0</v>
      </c>
      <c r="AH89">
        <f t="shared" ref="AH89:AH152" si="51">IF(Q89="DNBMA",U89/180,IF(Q89="DNMMA",U89/190,0))</f>
        <v>0</v>
      </c>
      <c r="AI89">
        <f t="shared" ref="AI89:AI152" si="52">IF(Q89="I0",U89/1000,0)</f>
        <v>0</v>
      </c>
      <c r="AK89" t="s">
        <v>1103</v>
      </c>
      <c r="AL89" t="s">
        <v>1104</v>
      </c>
      <c r="AM89" t="s">
        <v>35</v>
      </c>
      <c r="AN89">
        <v>1000000</v>
      </c>
      <c r="AO89">
        <v>1000000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5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 x14ac:dyDescent="0.25">
      <c r="A90" s="26" t="s">
        <v>709</v>
      </c>
      <c r="B90" s="26" t="str">
        <f t="shared" si="36"/>
        <v>F01</v>
      </c>
      <c r="C90" s="26" t="str">
        <f t="shared" si="37"/>
        <v>T0</v>
      </c>
      <c r="D90" s="26" t="str">
        <f t="shared" si="38"/>
        <v>01</v>
      </c>
      <c r="E90" s="26" t="str">
        <f t="shared" si="39"/>
        <v>0120</v>
      </c>
      <c r="F90" t="str">
        <f t="shared" si="31"/>
        <v>MMA1</v>
      </c>
      <c r="G90" t="str">
        <f t="shared" si="32"/>
        <v>IA</v>
      </c>
      <c r="H90" s="12" t="s">
        <v>905</v>
      </c>
      <c r="I90" t="str">
        <f t="shared" si="33"/>
        <v>Z11F</v>
      </c>
      <c r="J90" t="str">
        <f t="shared" si="34"/>
        <v>ISO-Tank</v>
      </c>
      <c r="K90" t="str">
        <f t="shared" si="40"/>
        <v>012</v>
      </c>
      <c r="L90" t="str">
        <f t="shared" si="41"/>
        <v>0</v>
      </c>
      <c r="M90" s="40">
        <f t="shared" si="42"/>
        <v>12</v>
      </c>
      <c r="N90" s="40" t="str">
        <f t="shared" si="43"/>
        <v>IA</v>
      </c>
      <c r="O90" s="40">
        <f t="shared" si="44"/>
        <v>5</v>
      </c>
      <c r="P90" s="40" t="s">
        <v>628</v>
      </c>
      <c r="Q90" s="40" t="str">
        <f t="shared" si="45"/>
        <v>T0</v>
      </c>
      <c r="R90" t="str">
        <f t="shared" si="30"/>
        <v>Z11FMMA1T0IA0120</v>
      </c>
      <c r="S90" t="str">
        <f t="shared" si="46"/>
        <v>MMA1 ISO-Tank IA 12 ppm</v>
      </c>
      <c r="T90" t="s">
        <v>35</v>
      </c>
      <c r="U90">
        <f t="shared" si="47"/>
        <v>1000000</v>
      </c>
      <c r="V90">
        <f t="shared" si="29"/>
        <v>1000000</v>
      </c>
      <c r="W90">
        <f t="shared" si="29"/>
        <v>0</v>
      </c>
      <c r="X90">
        <f t="shared" si="29"/>
        <v>0</v>
      </c>
      <c r="Y90">
        <f t="shared" si="29"/>
        <v>0</v>
      </c>
      <c r="Z90">
        <f t="shared" si="29"/>
        <v>0</v>
      </c>
      <c r="AA90">
        <f t="shared" si="29"/>
        <v>0</v>
      </c>
      <c r="AB90">
        <f t="shared" si="29"/>
        <v>0</v>
      </c>
      <c r="AC90">
        <f t="shared" si="29"/>
        <v>0</v>
      </c>
      <c r="AD90" s="22">
        <f t="shared" si="35"/>
        <v>7</v>
      </c>
      <c r="AE90" s="22">
        <f t="shared" si="48"/>
        <v>0</v>
      </c>
      <c r="AF90" s="22">
        <f t="shared" si="49"/>
        <v>0</v>
      </c>
      <c r="AG90">
        <f t="shared" si="50"/>
        <v>0</v>
      </c>
      <c r="AH90">
        <f t="shared" si="51"/>
        <v>0</v>
      </c>
      <c r="AI90">
        <f t="shared" si="52"/>
        <v>0</v>
      </c>
      <c r="AK90" t="s">
        <v>1105</v>
      </c>
      <c r="AL90" t="s">
        <v>1106</v>
      </c>
      <c r="AM90" t="s">
        <v>35</v>
      </c>
      <c r="AN90">
        <v>1000000</v>
      </c>
      <c r="AO90">
        <v>1000000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7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 x14ac:dyDescent="0.25">
      <c r="A91" s="26" t="s">
        <v>710</v>
      </c>
      <c r="B91" s="26" t="str">
        <f t="shared" si="36"/>
        <v>F01</v>
      </c>
      <c r="C91" s="26" t="str">
        <f t="shared" si="37"/>
        <v>T0</v>
      </c>
      <c r="D91" s="26" t="str">
        <f t="shared" si="38"/>
        <v>01</v>
      </c>
      <c r="E91" s="26" t="str">
        <f t="shared" si="39"/>
        <v>0130</v>
      </c>
      <c r="F91" t="str">
        <f t="shared" si="31"/>
        <v>MMA1</v>
      </c>
      <c r="G91" t="str">
        <f t="shared" si="32"/>
        <v>IA</v>
      </c>
      <c r="H91" s="12" t="s">
        <v>905</v>
      </c>
      <c r="I91" t="str">
        <f t="shared" si="33"/>
        <v>Z11F</v>
      </c>
      <c r="J91" t="str">
        <f t="shared" si="34"/>
        <v>ISO-Tank</v>
      </c>
      <c r="K91" t="str">
        <f t="shared" si="40"/>
        <v>013</v>
      </c>
      <c r="L91" t="str">
        <f t="shared" si="41"/>
        <v>0</v>
      </c>
      <c r="M91" s="40">
        <f t="shared" si="42"/>
        <v>13</v>
      </c>
      <c r="N91" s="40" t="str">
        <f t="shared" si="43"/>
        <v>IA</v>
      </c>
      <c r="O91" s="40">
        <f t="shared" si="44"/>
        <v>5</v>
      </c>
      <c r="P91" s="40" t="s">
        <v>628</v>
      </c>
      <c r="Q91" s="40" t="str">
        <f t="shared" si="45"/>
        <v>T0</v>
      </c>
      <c r="R91" t="str">
        <f t="shared" si="30"/>
        <v>Z11FMMA1T0IA0130</v>
      </c>
      <c r="S91" t="str">
        <f t="shared" si="46"/>
        <v>MMA1 ISO-Tank IA 13 ppm</v>
      </c>
      <c r="T91" t="s">
        <v>35</v>
      </c>
      <c r="U91">
        <f t="shared" si="47"/>
        <v>1000000</v>
      </c>
      <c r="V91">
        <f t="shared" si="29"/>
        <v>1000000</v>
      </c>
      <c r="W91">
        <f t="shared" si="29"/>
        <v>0</v>
      </c>
      <c r="X91">
        <f t="shared" si="29"/>
        <v>0</v>
      </c>
      <c r="Y91">
        <f t="shared" si="29"/>
        <v>0</v>
      </c>
      <c r="Z91">
        <f t="shared" si="29"/>
        <v>0</v>
      </c>
      <c r="AA91">
        <f t="shared" si="29"/>
        <v>0</v>
      </c>
      <c r="AB91">
        <f t="shared" si="29"/>
        <v>0</v>
      </c>
      <c r="AC91">
        <f t="shared" si="29"/>
        <v>0</v>
      </c>
      <c r="AD91" s="22">
        <f t="shared" si="35"/>
        <v>8</v>
      </c>
      <c r="AE91" s="22">
        <f t="shared" si="48"/>
        <v>0</v>
      </c>
      <c r="AF91" s="22">
        <f t="shared" si="49"/>
        <v>0</v>
      </c>
      <c r="AG91">
        <f t="shared" si="50"/>
        <v>0</v>
      </c>
      <c r="AH91">
        <f t="shared" si="51"/>
        <v>0</v>
      </c>
      <c r="AI91">
        <f t="shared" si="52"/>
        <v>0</v>
      </c>
      <c r="AK91" t="s">
        <v>1107</v>
      </c>
      <c r="AL91" t="s">
        <v>1108</v>
      </c>
      <c r="AM91" t="s">
        <v>35</v>
      </c>
      <c r="AN91">
        <v>1000000</v>
      </c>
      <c r="AO91">
        <v>1000000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8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 x14ac:dyDescent="0.25">
      <c r="A92" s="26" t="s">
        <v>711</v>
      </c>
      <c r="B92" s="26" t="str">
        <f t="shared" si="36"/>
        <v>F01</v>
      </c>
      <c r="C92" s="26" t="str">
        <f t="shared" si="37"/>
        <v>T0</v>
      </c>
      <c r="D92" s="26" t="str">
        <f t="shared" si="38"/>
        <v>01</v>
      </c>
      <c r="E92" s="26" t="str">
        <f t="shared" si="39"/>
        <v>0150</v>
      </c>
      <c r="F92" t="str">
        <f t="shared" si="31"/>
        <v>MMA1</v>
      </c>
      <c r="G92" t="str">
        <f t="shared" si="32"/>
        <v>IA</v>
      </c>
      <c r="H92" s="12" t="s">
        <v>905</v>
      </c>
      <c r="I92" t="str">
        <f t="shared" si="33"/>
        <v>Z11F</v>
      </c>
      <c r="J92" t="str">
        <f t="shared" si="34"/>
        <v>ISO-Tank</v>
      </c>
      <c r="K92" t="str">
        <f t="shared" si="40"/>
        <v>015</v>
      </c>
      <c r="L92" t="str">
        <f t="shared" si="41"/>
        <v>0</v>
      </c>
      <c r="M92" s="40">
        <f t="shared" si="42"/>
        <v>15</v>
      </c>
      <c r="N92" s="40" t="str">
        <f t="shared" si="43"/>
        <v>IA</v>
      </c>
      <c r="O92" s="40">
        <f t="shared" si="44"/>
        <v>5</v>
      </c>
      <c r="P92" s="40" t="s">
        <v>628</v>
      </c>
      <c r="Q92" s="40" t="str">
        <f t="shared" si="45"/>
        <v>T0</v>
      </c>
      <c r="R92" t="str">
        <f t="shared" si="30"/>
        <v>Z11FMMA1T0IA0150</v>
      </c>
      <c r="S92" t="str">
        <f t="shared" si="46"/>
        <v>MMA1 ISO-Tank IA 15 ppm</v>
      </c>
      <c r="T92" t="s">
        <v>35</v>
      </c>
      <c r="U92">
        <f t="shared" si="47"/>
        <v>1000000</v>
      </c>
      <c r="V92">
        <f t="shared" si="29"/>
        <v>1000000</v>
      </c>
      <c r="W92">
        <f t="shared" si="29"/>
        <v>0</v>
      </c>
      <c r="X92">
        <f t="shared" si="29"/>
        <v>0</v>
      </c>
      <c r="Y92">
        <f t="shared" si="29"/>
        <v>0</v>
      </c>
      <c r="Z92">
        <f t="shared" si="29"/>
        <v>0</v>
      </c>
      <c r="AA92">
        <f t="shared" si="29"/>
        <v>0</v>
      </c>
      <c r="AB92">
        <f t="shared" si="29"/>
        <v>0</v>
      </c>
      <c r="AC92">
        <f t="shared" si="29"/>
        <v>0</v>
      </c>
      <c r="AD92" s="22">
        <f t="shared" si="35"/>
        <v>10</v>
      </c>
      <c r="AE92" s="22">
        <f t="shared" si="48"/>
        <v>0</v>
      </c>
      <c r="AF92" s="22">
        <f t="shared" si="49"/>
        <v>0</v>
      </c>
      <c r="AG92">
        <f t="shared" si="50"/>
        <v>0</v>
      </c>
      <c r="AH92">
        <f t="shared" si="51"/>
        <v>0</v>
      </c>
      <c r="AI92">
        <f t="shared" si="52"/>
        <v>0</v>
      </c>
      <c r="AK92" t="s">
        <v>1109</v>
      </c>
      <c r="AL92" t="s">
        <v>1110</v>
      </c>
      <c r="AM92" t="s">
        <v>35</v>
      </c>
      <c r="AN92">
        <v>1000000</v>
      </c>
      <c r="AO92">
        <v>1000000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 x14ac:dyDescent="0.25">
      <c r="A93" s="26" t="s">
        <v>712</v>
      </c>
      <c r="B93" s="26" t="str">
        <f t="shared" si="36"/>
        <v>F01</v>
      </c>
      <c r="C93" s="26" t="str">
        <f t="shared" si="37"/>
        <v>T0</v>
      </c>
      <c r="D93" s="26" t="str">
        <f t="shared" si="38"/>
        <v>01</v>
      </c>
      <c r="E93" s="26" t="str">
        <f t="shared" si="39"/>
        <v>0200</v>
      </c>
      <c r="F93" t="str">
        <f t="shared" si="31"/>
        <v>MMA1</v>
      </c>
      <c r="G93" t="str">
        <f t="shared" si="32"/>
        <v>IA</v>
      </c>
      <c r="H93" s="12" t="s">
        <v>905</v>
      </c>
      <c r="I93" t="str">
        <f t="shared" si="33"/>
        <v>Z11F</v>
      </c>
      <c r="J93" t="str">
        <f t="shared" si="34"/>
        <v>ISO-Tank</v>
      </c>
      <c r="K93" t="str">
        <f t="shared" si="40"/>
        <v>020</v>
      </c>
      <c r="L93" t="str">
        <f t="shared" si="41"/>
        <v>0</v>
      </c>
      <c r="M93" s="40">
        <f t="shared" si="42"/>
        <v>20</v>
      </c>
      <c r="N93" s="40" t="str">
        <f t="shared" si="43"/>
        <v>IA</v>
      </c>
      <c r="O93" s="40">
        <f t="shared" si="44"/>
        <v>5</v>
      </c>
      <c r="P93" s="40" t="s">
        <v>628</v>
      </c>
      <c r="Q93" s="40" t="str">
        <f t="shared" si="45"/>
        <v>T0</v>
      </c>
      <c r="R93" t="str">
        <f t="shared" si="30"/>
        <v>Z11FMMA1T0IA0200</v>
      </c>
      <c r="S93" t="str">
        <f t="shared" si="46"/>
        <v>MMA1 ISO-Tank IA 20 ppm</v>
      </c>
      <c r="T93" t="s">
        <v>35</v>
      </c>
      <c r="U93">
        <f t="shared" si="47"/>
        <v>1000000</v>
      </c>
      <c r="V93">
        <f t="shared" si="29"/>
        <v>1000000</v>
      </c>
      <c r="W93">
        <f t="shared" si="29"/>
        <v>0</v>
      </c>
      <c r="X93">
        <f t="shared" si="29"/>
        <v>0</v>
      </c>
      <c r="Y93">
        <f t="shared" si="29"/>
        <v>0</v>
      </c>
      <c r="Z93">
        <f t="shared" si="29"/>
        <v>0</v>
      </c>
      <c r="AA93">
        <f t="shared" si="29"/>
        <v>0</v>
      </c>
      <c r="AB93">
        <f t="shared" si="29"/>
        <v>0</v>
      </c>
      <c r="AC93">
        <f t="shared" si="29"/>
        <v>0</v>
      </c>
      <c r="AD93" s="22">
        <f t="shared" si="35"/>
        <v>15</v>
      </c>
      <c r="AE93" s="22">
        <f t="shared" si="48"/>
        <v>0</v>
      </c>
      <c r="AF93" s="22">
        <f t="shared" si="49"/>
        <v>0</v>
      </c>
      <c r="AG93">
        <f t="shared" si="50"/>
        <v>0</v>
      </c>
      <c r="AH93">
        <f t="shared" si="51"/>
        <v>0</v>
      </c>
      <c r="AI93">
        <f t="shared" si="52"/>
        <v>0</v>
      </c>
      <c r="AK93" t="s">
        <v>1111</v>
      </c>
      <c r="AL93" t="s">
        <v>1112</v>
      </c>
      <c r="AM93" t="s">
        <v>35</v>
      </c>
      <c r="AN93">
        <v>1000000</v>
      </c>
      <c r="AO93">
        <v>1000000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15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4" x14ac:dyDescent="0.25">
      <c r="A94" s="26" t="s">
        <v>713</v>
      </c>
      <c r="B94" s="26" t="str">
        <f t="shared" si="36"/>
        <v>F01</v>
      </c>
      <c r="C94" s="26" t="str">
        <f t="shared" si="37"/>
        <v>T0</v>
      </c>
      <c r="D94" s="26" t="str">
        <f t="shared" si="38"/>
        <v>01</v>
      </c>
      <c r="E94" s="26" t="str">
        <f t="shared" si="39"/>
        <v>0300</v>
      </c>
      <c r="F94" t="str">
        <f t="shared" si="31"/>
        <v>MMA1</v>
      </c>
      <c r="G94" t="str">
        <f t="shared" si="32"/>
        <v>IA</v>
      </c>
      <c r="H94" s="12" t="s">
        <v>905</v>
      </c>
      <c r="I94" t="str">
        <f t="shared" si="33"/>
        <v>Z11F</v>
      </c>
      <c r="J94" t="str">
        <f t="shared" si="34"/>
        <v>ISO-Tank</v>
      </c>
      <c r="K94" t="str">
        <f t="shared" si="40"/>
        <v>030</v>
      </c>
      <c r="L94" t="str">
        <f t="shared" si="41"/>
        <v>0</v>
      </c>
      <c r="M94" s="40">
        <f t="shared" si="42"/>
        <v>30</v>
      </c>
      <c r="N94" s="40" t="str">
        <f t="shared" si="43"/>
        <v>IA</v>
      </c>
      <c r="O94" s="40">
        <f t="shared" si="44"/>
        <v>5</v>
      </c>
      <c r="P94" s="40" t="s">
        <v>628</v>
      </c>
      <c r="Q94" s="40" t="str">
        <f t="shared" si="45"/>
        <v>T0</v>
      </c>
      <c r="R94" t="str">
        <f t="shared" si="30"/>
        <v>Z11FMMA1T0IA0300</v>
      </c>
      <c r="S94" t="str">
        <f t="shared" si="46"/>
        <v>MMA1 ISO-Tank IA 30 ppm</v>
      </c>
      <c r="T94" t="s">
        <v>35</v>
      </c>
      <c r="U94">
        <f t="shared" si="47"/>
        <v>1000000</v>
      </c>
      <c r="V94">
        <f t="shared" si="29"/>
        <v>1000000</v>
      </c>
      <c r="W94">
        <f t="shared" si="29"/>
        <v>0</v>
      </c>
      <c r="X94">
        <f t="shared" si="29"/>
        <v>0</v>
      </c>
      <c r="Y94">
        <f t="shared" si="29"/>
        <v>0</v>
      </c>
      <c r="Z94">
        <f t="shared" si="29"/>
        <v>0</v>
      </c>
      <c r="AA94">
        <f t="shared" si="29"/>
        <v>0</v>
      </c>
      <c r="AB94">
        <f t="shared" si="29"/>
        <v>0</v>
      </c>
      <c r="AC94">
        <f t="shared" si="29"/>
        <v>0</v>
      </c>
      <c r="AD94" s="22">
        <f t="shared" si="35"/>
        <v>25</v>
      </c>
      <c r="AE94" s="22">
        <f t="shared" si="48"/>
        <v>0</v>
      </c>
      <c r="AF94" s="22">
        <f t="shared" si="49"/>
        <v>0</v>
      </c>
      <c r="AG94">
        <f t="shared" si="50"/>
        <v>0</v>
      </c>
      <c r="AH94">
        <f t="shared" si="51"/>
        <v>0</v>
      </c>
      <c r="AI94">
        <f t="shared" si="52"/>
        <v>0</v>
      </c>
      <c r="AK94" t="s">
        <v>1113</v>
      </c>
      <c r="AL94" t="s">
        <v>1114</v>
      </c>
      <c r="AM94" t="s">
        <v>35</v>
      </c>
      <c r="AN94">
        <v>1000000</v>
      </c>
      <c r="AO94">
        <v>1000000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25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 x14ac:dyDescent="0.25">
      <c r="A95" s="26" t="s">
        <v>714</v>
      </c>
      <c r="B95" s="26" t="str">
        <f t="shared" si="36"/>
        <v>F01</v>
      </c>
      <c r="C95" s="26" t="str">
        <f t="shared" si="37"/>
        <v>T0</v>
      </c>
      <c r="D95" s="26" t="str">
        <f t="shared" si="38"/>
        <v>01</v>
      </c>
      <c r="E95" s="26" t="str">
        <f t="shared" si="39"/>
        <v>0500</v>
      </c>
      <c r="F95" t="str">
        <f t="shared" si="31"/>
        <v>MMA1</v>
      </c>
      <c r="G95" t="str">
        <f t="shared" si="32"/>
        <v>IA</v>
      </c>
      <c r="H95" s="12" t="s">
        <v>905</v>
      </c>
      <c r="I95" t="str">
        <f t="shared" si="33"/>
        <v>Z11F</v>
      </c>
      <c r="J95" t="str">
        <f t="shared" si="34"/>
        <v>ISO-Tank</v>
      </c>
      <c r="K95" t="str">
        <f t="shared" si="40"/>
        <v>050</v>
      </c>
      <c r="L95" t="str">
        <f t="shared" si="41"/>
        <v>0</v>
      </c>
      <c r="M95" s="40">
        <f t="shared" si="42"/>
        <v>50</v>
      </c>
      <c r="N95" s="40" t="str">
        <f t="shared" si="43"/>
        <v>IA</v>
      </c>
      <c r="O95" s="40">
        <f t="shared" si="44"/>
        <v>5</v>
      </c>
      <c r="P95" s="40" t="s">
        <v>628</v>
      </c>
      <c r="Q95" s="40" t="str">
        <f t="shared" si="45"/>
        <v>T0</v>
      </c>
      <c r="R95" t="str">
        <f t="shared" si="30"/>
        <v>Z11FMMA1T0IA0500</v>
      </c>
      <c r="S95" t="str">
        <f t="shared" si="46"/>
        <v>MMA1 ISO-Tank IA 50 ppm</v>
      </c>
      <c r="T95" t="s">
        <v>35</v>
      </c>
      <c r="U95">
        <f t="shared" si="47"/>
        <v>1000000</v>
      </c>
      <c r="V95">
        <f t="shared" si="29"/>
        <v>1000000</v>
      </c>
      <c r="W95">
        <f t="shared" si="29"/>
        <v>0</v>
      </c>
      <c r="X95">
        <f t="shared" si="29"/>
        <v>0</v>
      </c>
      <c r="Y95">
        <f t="shared" si="29"/>
        <v>0</v>
      </c>
      <c r="Z95">
        <f t="shared" si="29"/>
        <v>0</v>
      </c>
      <c r="AA95">
        <f t="shared" si="29"/>
        <v>0</v>
      </c>
      <c r="AB95">
        <f t="shared" si="29"/>
        <v>0</v>
      </c>
      <c r="AC95">
        <f t="shared" si="29"/>
        <v>0</v>
      </c>
      <c r="AD95" s="22">
        <f t="shared" si="35"/>
        <v>45</v>
      </c>
      <c r="AE95" s="22">
        <f t="shared" si="48"/>
        <v>0</v>
      </c>
      <c r="AF95" s="22">
        <f t="shared" si="49"/>
        <v>0</v>
      </c>
      <c r="AG95">
        <f t="shared" si="50"/>
        <v>0</v>
      </c>
      <c r="AH95">
        <f t="shared" si="51"/>
        <v>0</v>
      </c>
      <c r="AI95">
        <f t="shared" si="52"/>
        <v>0</v>
      </c>
      <c r="AK95" t="s">
        <v>1115</v>
      </c>
      <c r="AL95" t="s">
        <v>1116</v>
      </c>
      <c r="AM95" t="s">
        <v>35</v>
      </c>
      <c r="AN95">
        <v>1000000</v>
      </c>
      <c r="AO95">
        <v>1000000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45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 x14ac:dyDescent="0.25">
      <c r="A96" s="26" t="s">
        <v>715</v>
      </c>
      <c r="B96" s="26" t="str">
        <f t="shared" si="36"/>
        <v>F01</v>
      </c>
      <c r="C96" s="26" t="str">
        <f t="shared" si="37"/>
        <v>T0</v>
      </c>
      <c r="D96" s="26" t="str">
        <f t="shared" si="38"/>
        <v>04</v>
      </c>
      <c r="E96" s="26" t="str">
        <f t="shared" si="39"/>
        <v>0250</v>
      </c>
      <c r="F96" t="str">
        <f t="shared" si="31"/>
        <v>MMA1</v>
      </c>
      <c r="G96" t="str">
        <f t="shared" si="32"/>
        <v>HQ</v>
      </c>
      <c r="H96" s="12" t="s">
        <v>905</v>
      </c>
      <c r="I96" t="str">
        <f t="shared" si="33"/>
        <v>Z11F</v>
      </c>
      <c r="J96" t="str">
        <f t="shared" si="34"/>
        <v>ISO-Tank</v>
      </c>
      <c r="K96" t="str">
        <f t="shared" si="40"/>
        <v>025</v>
      </c>
      <c r="L96" t="str">
        <f t="shared" si="41"/>
        <v>0</v>
      </c>
      <c r="M96" s="40">
        <f t="shared" si="42"/>
        <v>25</v>
      </c>
      <c r="N96" s="40" t="str">
        <f t="shared" si="43"/>
        <v>IA</v>
      </c>
      <c r="O96" s="40">
        <f t="shared" si="44"/>
        <v>5</v>
      </c>
      <c r="P96" s="40" t="s">
        <v>628</v>
      </c>
      <c r="Q96" s="40" t="str">
        <f t="shared" si="45"/>
        <v>T0</v>
      </c>
      <c r="R96" t="str">
        <f t="shared" si="30"/>
        <v>Z11FMMA1T0HQ0250</v>
      </c>
      <c r="S96" t="str">
        <f t="shared" si="46"/>
        <v>MMA1 ISO-Tank HQ 25 ppm</v>
      </c>
      <c r="T96" t="s">
        <v>35</v>
      </c>
      <c r="U96">
        <f t="shared" si="47"/>
        <v>1000000</v>
      </c>
      <c r="V96">
        <f t="shared" si="29"/>
        <v>1000000</v>
      </c>
      <c r="W96">
        <f t="shared" si="29"/>
        <v>0</v>
      </c>
      <c r="X96">
        <f t="shared" si="29"/>
        <v>0</v>
      </c>
      <c r="Y96">
        <f t="shared" si="29"/>
        <v>0</v>
      </c>
      <c r="Z96">
        <f t="shared" si="29"/>
        <v>0</v>
      </c>
      <c r="AA96">
        <f t="shared" si="29"/>
        <v>0</v>
      </c>
      <c r="AB96">
        <f t="shared" si="29"/>
        <v>0</v>
      </c>
      <c r="AC96">
        <f t="shared" si="29"/>
        <v>0</v>
      </c>
      <c r="AD96" s="22">
        <f t="shared" si="35"/>
        <v>0</v>
      </c>
      <c r="AE96" s="22">
        <f t="shared" si="48"/>
        <v>0</v>
      </c>
      <c r="AF96" s="22">
        <f t="shared" si="49"/>
        <v>25</v>
      </c>
      <c r="AG96">
        <f t="shared" si="50"/>
        <v>0</v>
      </c>
      <c r="AH96">
        <f t="shared" si="51"/>
        <v>0</v>
      </c>
      <c r="AI96">
        <f t="shared" si="52"/>
        <v>0</v>
      </c>
      <c r="AK96" t="s">
        <v>1117</v>
      </c>
      <c r="AL96" t="s">
        <v>1118</v>
      </c>
      <c r="AM96" t="s">
        <v>35</v>
      </c>
      <c r="AN96">
        <v>1000000</v>
      </c>
      <c r="AO96">
        <v>1000000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25</v>
      </c>
      <c r="AZ96">
        <v>0</v>
      </c>
      <c r="BA96">
        <v>0</v>
      </c>
      <c r="BB96">
        <v>0</v>
      </c>
    </row>
    <row r="97" spans="1:54" x14ac:dyDescent="0.25">
      <c r="A97" s="26" t="s">
        <v>716</v>
      </c>
      <c r="B97" s="26" t="str">
        <f t="shared" si="36"/>
        <v>F02</v>
      </c>
      <c r="C97" s="26" t="str">
        <f t="shared" si="37"/>
        <v>B0</v>
      </c>
      <c r="D97" s="26" t="str">
        <f t="shared" si="38"/>
        <v>02</v>
      </c>
      <c r="E97" s="26" t="str">
        <f t="shared" si="39"/>
        <v>0150</v>
      </c>
      <c r="F97" t="str">
        <f t="shared" si="31"/>
        <v>MMA2</v>
      </c>
      <c r="G97" t="str">
        <f t="shared" si="32"/>
        <v>MEHQ</v>
      </c>
      <c r="H97" s="12" t="s">
        <v>905</v>
      </c>
      <c r="I97" t="str">
        <f t="shared" si="33"/>
        <v>Z11F</v>
      </c>
      <c r="J97" t="str">
        <f t="shared" si="34"/>
        <v>Bulk</v>
      </c>
      <c r="K97" t="str">
        <f t="shared" si="40"/>
        <v>015</v>
      </c>
      <c r="L97" t="str">
        <f t="shared" si="41"/>
        <v>0</v>
      </c>
      <c r="M97" s="40">
        <f t="shared" si="42"/>
        <v>15</v>
      </c>
      <c r="N97" s="40" t="str">
        <f t="shared" si="43"/>
        <v>IA</v>
      </c>
      <c r="O97" s="40">
        <f t="shared" si="44"/>
        <v>5</v>
      </c>
      <c r="P97" s="40" t="s">
        <v>628</v>
      </c>
      <c r="Q97" s="40" t="str">
        <f t="shared" si="45"/>
        <v>B0</v>
      </c>
      <c r="R97" t="str">
        <f t="shared" si="30"/>
        <v>Z11FMMA2B0MEHQ0150</v>
      </c>
      <c r="S97" t="str">
        <f t="shared" si="46"/>
        <v>MMA2 Bulk MEHQ 15 ppm</v>
      </c>
      <c r="T97" t="s">
        <v>35</v>
      </c>
      <c r="U97">
        <f t="shared" si="47"/>
        <v>1000000</v>
      </c>
      <c r="V97">
        <f t="shared" si="29"/>
        <v>0</v>
      </c>
      <c r="W97">
        <f t="shared" si="29"/>
        <v>1000000</v>
      </c>
      <c r="X97">
        <f t="shared" si="29"/>
        <v>0</v>
      </c>
      <c r="Y97">
        <f t="shared" si="29"/>
        <v>0</v>
      </c>
      <c r="Z97">
        <f t="shared" si="29"/>
        <v>0</v>
      </c>
      <c r="AA97">
        <f t="shared" si="29"/>
        <v>0</v>
      </c>
      <c r="AB97">
        <f t="shared" si="29"/>
        <v>0</v>
      </c>
      <c r="AC97">
        <f t="shared" si="29"/>
        <v>0</v>
      </c>
      <c r="AD97" s="22">
        <f t="shared" si="35"/>
        <v>0</v>
      </c>
      <c r="AE97" s="22">
        <f t="shared" si="48"/>
        <v>15</v>
      </c>
      <c r="AF97" s="22">
        <f t="shared" si="49"/>
        <v>0</v>
      </c>
      <c r="AG97">
        <f t="shared" si="50"/>
        <v>0</v>
      </c>
      <c r="AH97">
        <f t="shared" si="51"/>
        <v>0</v>
      </c>
      <c r="AI97">
        <f t="shared" si="52"/>
        <v>0</v>
      </c>
      <c r="AK97" t="s">
        <v>1119</v>
      </c>
      <c r="AL97" t="s">
        <v>1120</v>
      </c>
      <c r="AM97" t="s">
        <v>35</v>
      </c>
      <c r="AN97">
        <v>1000000</v>
      </c>
      <c r="AO97">
        <v>0</v>
      </c>
      <c r="AP97">
        <v>1000000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15</v>
      </c>
      <c r="AY97">
        <v>0</v>
      </c>
      <c r="AZ97">
        <v>0</v>
      </c>
      <c r="BA97">
        <v>0</v>
      </c>
      <c r="BB97">
        <v>0</v>
      </c>
    </row>
    <row r="98" spans="1:54" x14ac:dyDescent="0.25">
      <c r="A98" s="26" t="s">
        <v>717</v>
      </c>
      <c r="B98" s="26" t="str">
        <f t="shared" si="36"/>
        <v>F02</v>
      </c>
      <c r="C98" s="26" t="str">
        <f t="shared" si="37"/>
        <v>B0</v>
      </c>
      <c r="D98" s="26" t="str">
        <f t="shared" si="38"/>
        <v>01</v>
      </c>
      <c r="E98" s="26" t="str">
        <f t="shared" si="39"/>
        <v>0050</v>
      </c>
      <c r="F98" t="str">
        <f t="shared" si="31"/>
        <v>MMA2</v>
      </c>
      <c r="G98" t="str">
        <f t="shared" si="32"/>
        <v>IA</v>
      </c>
      <c r="H98" s="12" t="s">
        <v>905</v>
      </c>
      <c r="I98" t="str">
        <f t="shared" si="33"/>
        <v>Z11F</v>
      </c>
      <c r="J98" t="str">
        <f t="shared" si="34"/>
        <v>Bulk</v>
      </c>
      <c r="K98" t="str">
        <f t="shared" si="40"/>
        <v>005</v>
      </c>
      <c r="L98" t="str">
        <f t="shared" si="41"/>
        <v>0</v>
      </c>
      <c r="M98" s="40">
        <f t="shared" si="42"/>
        <v>5</v>
      </c>
      <c r="N98" s="40" t="str">
        <f t="shared" si="43"/>
        <v>IA</v>
      </c>
      <c r="O98" s="40">
        <f t="shared" si="44"/>
        <v>5</v>
      </c>
      <c r="P98" s="40" t="s">
        <v>628</v>
      </c>
      <c r="Q98" s="40" t="str">
        <f t="shared" si="45"/>
        <v>B0</v>
      </c>
      <c r="R98" t="str">
        <f t="shared" si="30"/>
        <v>Z11FMMA2B0IA0050</v>
      </c>
      <c r="S98" t="str">
        <f t="shared" si="46"/>
        <v>MMA2 Bulk IA 5 ppm</v>
      </c>
      <c r="T98" t="s">
        <v>35</v>
      </c>
      <c r="U98">
        <f t="shared" si="47"/>
        <v>1000000</v>
      </c>
      <c r="V98">
        <f t="shared" si="29"/>
        <v>0</v>
      </c>
      <c r="W98">
        <f t="shared" si="29"/>
        <v>1000000</v>
      </c>
      <c r="X98">
        <f t="shared" si="29"/>
        <v>0</v>
      </c>
      <c r="Y98">
        <f t="shared" si="29"/>
        <v>0</v>
      </c>
      <c r="Z98">
        <f t="shared" si="29"/>
        <v>0</v>
      </c>
      <c r="AA98">
        <f t="shared" si="29"/>
        <v>0</v>
      </c>
      <c r="AB98">
        <f t="shared" si="29"/>
        <v>0</v>
      </c>
      <c r="AC98">
        <f t="shared" si="29"/>
        <v>0</v>
      </c>
      <c r="AD98" s="22">
        <f t="shared" si="35"/>
        <v>0</v>
      </c>
      <c r="AE98" s="22">
        <f t="shared" si="48"/>
        <v>0</v>
      </c>
      <c r="AF98" s="22">
        <f t="shared" si="49"/>
        <v>0</v>
      </c>
      <c r="AG98">
        <f t="shared" si="50"/>
        <v>0</v>
      </c>
      <c r="AH98">
        <f t="shared" si="51"/>
        <v>0</v>
      </c>
      <c r="AI98">
        <f t="shared" si="52"/>
        <v>0</v>
      </c>
      <c r="AK98" t="s">
        <v>1121</v>
      </c>
      <c r="AL98" t="s">
        <v>1122</v>
      </c>
      <c r="AM98" t="s">
        <v>35</v>
      </c>
      <c r="AN98">
        <v>1000000</v>
      </c>
      <c r="AO98">
        <v>0</v>
      </c>
      <c r="AP98">
        <v>1000000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 x14ac:dyDescent="0.25">
      <c r="A99" s="26" t="s">
        <v>718</v>
      </c>
      <c r="B99" s="26" t="str">
        <f t="shared" si="36"/>
        <v>F02</v>
      </c>
      <c r="C99" s="26" t="str">
        <f t="shared" si="37"/>
        <v>B0</v>
      </c>
      <c r="D99" s="26" t="str">
        <f t="shared" si="38"/>
        <v>01</v>
      </c>
      <c r="E99" s="26" t="str">
        <f t="shared" si="39"/>
        <v>0060</v>
      </c>
      <c r="F99" t="str">
        <f t="shared" si="31"/>
        <v>MMA2</v>
      </c>
      <c r="G99" t="str">
        <f t="shared" si="32"/>
        <v>IA</v>
      </c>
      <c r="H99" s="12" t="s">
        <v>905</v>
      </c>
      <c r="I99" t="str">
        <f t="shared" si="33"/>
        <v>Z11F</v>
      </c>
      <c r="J99" t="str">
        <f t="shared" si="34"/>
        <v>Bulk</v>
      </c>
      <c r="K99" t="str">
        <f t="shared" si="40"/>
        <v>006</v>
      </c>
      <c r="L99" t="str">
        <f t="shared" si="41"/>
        <v>0</v>
      </c>
      <c r="M99" s="40">
        <f t="shared" si="42"/>
        <v>6</v>
      </c>
      <c r="N99" s="40" t="str">
        <f t="shared" si="43"/>
        <v>IA</v>
      </c>
      <c r="O99" s="40">
        <f t="shared" si="44"/>
        <v>5</v>
      </c>
      <c r="P99" s="40" t="s">
        <v>628</v>
      </c>
      <c r="Q99" s="40" t="str">
        <f t="shared" si="45"/>
        <v>B0</v>
      </c>
      <c r="R99" t="str">
        <f t="shared" si="30"/>
        <v>Z11FMMA2B0IA0060</v>
      </c>
      <c r="S99" t="str">
        <f t="shared" si="46"/>
        <v>MMA2 Bulk IA 6 ppm</v>
      </c>
      <c r="T99" t="s">
        <v>35</v>
      </c>
      <c r="U99">
        <f t="shared" si="47"/>
        <v>1000000</v>
      </c>
      <c r="V99">
        <f t="shared" si="29"/>
        <v>0</v>
      </c>
      <c r="W99">
        <f t="shared" si="29"/>
        <v>1000000</v>
      </c>
      <c r="X99">
        <f t="shared" si="29"/>
        <v>0</v>
      </c>
      <c r="Y99">
        <f t="shared" si="29"/>
        <v>0</v>
      </c>
      <c r="Z99">
        <f t="shared" si="29"/>
        <v>0</v>
      </c>
      <c r="AA99">
        <f t="shared" si="29"/>
        <v>0</v>
      </c>
      <c r="AB99">
        <f t="shared" si="29"/>
        <v>0</v>
      </c>
      <c r="AC99">
        <f t="shared" si="29"/>
        <v>0</v>
      </c>
      <c r="AD99" s="22">
        <f t="shared" si="35"/>
        <v>1</v>
      </c>
      <c r="AE99" s="22">
        <f t="shared" si="48"/>
        <v>0</v>
      </c>
      <c r="AF99" s="22">
        <f t="shared" si="49"/>
        <v>0</v>
      </c>
      <c r="AG99">
        <f t="shared" si="50"/>
        <v>0</v>
      </c>
      <c r="AH99">
        <f t="shared" si="51"/>
        <v>0</v>
      </c>
      <c r="AI99">
        <f t="shared" si="52"/>
        <v>0</v>
      </c>
      <c r="AK99" t="s">
        <v>1123</v>
      </c>
      <c r="AL99" t="s">
        <v>1124</v>
      </c>
      <c r="AM99" t="s">
        <v>35</v>
      </c>
      <c r="AN99">
        <v>1000000</v>
      </c>
      <c r="AO99">
        <v>0</v>
      </c>
      <c r="AP99">
        <v>1000000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 x14ac:dyDescent="0.25">
      <c r="A100" s="26" t="s">
        <v>719</v>
      </c>
      <c r="B100" s="26" t="str">
        <f t="shared" si="36"/>
        <v>F02</v>
      </c>
      <c r="C100" s="26" t="str">
        <f t="shared" si="37"/>
        <v>B0</v>
      </c>
      <c r="D100" s="26" t="str">
        <f t="shared" si="38"/>
        <v>01</v>
      </c>
      <c r="E100" s="26" t="str">
        <f t="shared" si="39"/>
        <v>0070</v>
      </c>
      <c r="F100" t="str">
        <f t="shared" si="31"/>
        <v>MMA2</v>
      </c>
      <c r="G100" t="str">
        <f t="shared" si="32"/>
        <v>IA</v>
      </c>
      <c r="H100" s="12" t="s">
        <v>905</v>
      </c>
      <c r="I100" t="str">
        <f t="shared" si="33"/>
        <v>Z11F</v>
      </c>
      <c r="J100" t="str">
        <f t="shared" si="34"/>
        <v>Bulk</v>
      </c>
      <c r="K100" t="str">
        <f t="shared" si="40"/>
        <v>007</v>
      </c>
      <c r="L100" t="str">
        <f t="shared" si="41"/>
        <v>0</v>
      </c>
      <c r="M100" s="40">
        <f t="shared" si="42"/>
        <v>7</v>
      </c>
      <c r="N100" s="40" t="str">
        <f t="shared" si="43"/>
        <v>IA</v>
      </c>
      <c r="O100" s="40">
        <f t="shared" si="44"/>
        <v>5</v>
      </c>
      <c r="P100" s="40" t="s">
        <v>628</v>
      </c>
      <c r="Q100" s="40" t="str">
        <f t="shared" si="45"/>
        <v>B0</v>
      </c>
      <c r="R100" t="str">
        <f t="shared" si="30"/>
        <v>Z11FMMA2B0IA0070</v>
      </c>
      <c r="S100" t="str">
        <f t="shared" si="46"/>
        <v>MMA2 Bulk IA 7 ppm</v>
      </c>
      <c r="T100" t="s">
        <v>35</v>
      </c>
      <c r="U100">
        <f t="shared" si="47"/>
        <v>1000000</v>
      </c>
      <c r="V100">
        <f t="shared" si="29"/>
        <v>0</v>
      </c>
      <c r="W100">
        <f t="shared" si="29"/>
        <v>1000000</v>
      </c>
      <c r="X100">
        <f t="shared" si="29"/>
        <v>0</v>
      </c>
      <c r="Y100">
        <f t="shared" si="29"/>
        <v>0</v>
      </c>
      <c r="Z100">
        <f t="shared" si="29"/>
        <v>0</v>
      </c>
      <c r="AA100">
        <f t="shared" si="29"/>
        <v>0</v>
      </c>
      <c r="AB100">
        <f t="shared" si="29"/>
        <v>0</v>
      </c>
      <c r="AC100">
        <f t="shared" si="29"/>
        <v>0</v>
      </c>
      <c r="AD100" s="22">
        <f t="shared" si="35"/>
        <v>2</v>
      </c>
      <c r="AE100" s="22">
        <f t="shared" si="48"/>
        <v>0</v>
      </c>
      <c r="AF100" s="22">
        <f t="shared" si="49"/>
        <v>0</v>
      </c>
      <c r="AG100">
        <f t="shared" si="50"/>
        <v>0</v>
      </c>
      <c r="AH100">
        <f t="shared" si="51"/>
        <v>0</v>
      </c>
      <c r="AI100">
        <f t="shared" si="52"/>
        <v>0</v>
      </c>
      <c r="AK100" t="s">
        <v>1125</v>
      </c>
      <c r="AL100" t="s">
        <v>1126</v>
      </c>
      <c r="AM100" t="s">
        <v>35</v>
      </c>
      <c r="AN100">
        <v>1000000</v>
      </c>
      <c r="AO100">
        <v>0</v>
      </c>
      <c r="AP100">
        <v>1000000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 x14ac:dyDescent="0.25">
      <c r="A101" s="26" t="s">
        <v>720</v>
      </c>
      <c r="B101" s="26" t="str">
        <f t="shared" si="36"/>
        <v>F02</v>
      </c>
      <c r="C101" s="26" t="str">
        <f t="shared" si="37"/>
        <v>B0</v>
      </c>
      <c r="D101" s="26" t="str">
        <f t="shared" si="38"/>
        <v>01</v>
      </c>
      <c r="E101" s="26" t="str">
        <f t="shared" si="39"/>
        <v>0080</v>
      </c>
      <c r="F101" t="str">
        <f t="shared" si="31"/>
        <v>MMA2</v>
      </c>
      <c r="G101" t="str">
        <f t="shared" si="32"/>
        <v>IA</v>
      </c>
      <c r="H101" s="12" t="s">
        <v>905</v>
      </c>
      <c r="I101" t="str">
        <f t="shared" si="33"/>
        <v>Z11F</v>
      </c>
      <c r="J101" t="str">
        <f t="shared" si="34"/>
        <v>Bulk</v>
      </c>
      <c r="K101" t="str">
        <f t="shared" si="40"/>
        <v>008</v>
      </c>
      <c r="L101" t="str">
        <f t="shared" si="41"/>
        <v>0</v>
      </c>
      <c r="M101" s="40">
        <f t="shared" si="42"/>
        <v>8</v>
      </c>
      <c r="N101" s="40" t="str">
        <f t="shared" si="43"/>
        <v>IA</v>
      </c>
      <c r="O101" s="40">
        <f t="shared" si="44"/>
        <v>5</v>
      </c>
      <c r="P101" s="40" t="s">
        <v>628</v>
      </c>
      <c r="Q101" s="40" t="str">
        <f t="shared" si="45"/>
        <v>B0</v>
      </c>
      <c r="R101" t="str">
        <f t="shared" si="30"/>
        <v>Z11FMMA2B0IA0080</v>
      </c>
      <c r="S101" t="str">
        <f t="shared" si="46"/>
        <v>MMA2 Bulk IA 8 ppm</v>
      </c>
      <c r="T101" t="s">
        <v>35</v>
      </c>
      <c r="U101">
        <f t="shared" si="47"/>
        <v>1000000</v>
      </c>
      <c r="V101">
        <f t="shared" si="29"/>
        <v>0</v>
      </c>
      <c r="W101">
        <f t="shared" si="29"/>
        <v>1000000</v>
      </c>
      <c r="X101">
        <f t="shared" si="29"/>
        <v>0</v>
      </c>
      <c r="Y101">
        <f t="shared" si="29"/>
        <v>0</v>
      </c>
      <c r="Z101">
        <f t="shared" si="29"/>
        <v>0</v>
      </c>
      <c r="AA101">
        <f t="shared" si="29"/>
        <v>0</v>
      </c>
      <c r="AB101">
        <f t="shared" si="29"/>
        <v>0</v>
      </c>
      <c r="AC101">
        <f t="shared" ref="W101:AC138" si="53">IF($F101=AC$12,$U$24,0)</f>
        <v>0</v>
      </c>
      <c r="AD101" s="22">
        <f t="shared" si="35"/>
        <v>3</v>
      </c>
      <c r="AE101" s="22">
        <f t="shared" si="48"/>
        <v>0</v>
      </c>
      <c r="AF101" s="22">
        <f t="shared" si="49"/>
        <v>0</v>
      </c>
      <c r="AG101">
        <f t="shared" si="50"/>
        <v>0</v>
      </c>
      <c r="AH101">
        <f t="shared" si="51"/>
        <v>0</v>
      </c>
      <c r="AI101">
        <f t="shared" si="52"/>
        <v>0</v>
      </c>
      <c r="AK101" t="s">
        <v>1127</v>
      </c>
      <c r="AL101" t="s">
        <v>1128</v>
      </c>
      <c r="AM101" t="s">
        <v>35</v>
      </c>
      <c r="AN101">
        <v>1000000</v>
      </c>
      <c r="AO101">
        <v>0</v>
      </c>
      <c r="AP101">
        <v>1000000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3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 x14ac:dyDescent="0.25">
      <c r="A102" s="26" t="s">
        <v>721</v>
      </c>
      <c r="B102" s="26" t="str">
        <f t="shared" si="36"/>
        <v>F02</v>
      </c>
      <c r="C102" s="26" t="str">
        <f t="shared" si="37"/>
        <v>B0</v>
      </c>
      <c r="D102" s="26" t="str">
        <f t="shared" si="38"/>
        <v>01</v>
      </c>
      <c r="E102" s="26" t="str">
        <f t="shared" si="39"/>
        <v>0100</v>
      </c>
      <c r="F102" t="str">
        <f t="shared" si="31"/>
        <v>MMA2</v>
      </c>
      <c r="G102" t="str">
        <f t="shared" si="32"/>
        <v>IA</v>
      </c>
      <c r="H102" s="12" t="s">
        <v>905</v>
      </c>
      <c r="I102" t="str">
        <f t="shared" si="33"/>
        <v>Z11F</v>
      </c>
      <c r="J102" t="str">
        <f t="shared" si="34"/>
        <v>Bulk</v>
      </c>
      <c r="K102" t="str">
        <f t="shared" si="40"/>
        <v>010</v>
      </c>
      <c r="L102" t="str">
        <f t="shared" si="41"/>
        <v>0</v>
      </c>
      <c r="M102" s="40">
        <f t="shared" si="42"/>
        <v>10</v>
      </c>
      <c r="N102" s="40" t="str">
        <f t="shared" si="43"/>
        <v>IA</v>
      </c>
      <c r="O102" s="40">
        <f t="shared" si="44"/>
        <v>5</v>
      </c>
      <c r="P102" s="40" t="s">
        <v>628</v>
      </c>
      <c r="Q102" s="40" t="str">
        <f t="shared" si="45"/>
        <v>B0</v>
      </c>
      <c r="R102" t="str">
        <f t="shared" si="30"/>
        <v>Z11FMMA2B0IA0100</v>
      </c>
      <c r="S102" t="str">
        <f t="shared" si="46"/>
        <v>MMA2 Bulk IA 10 ppm</v>
      </c>
      <c r="T102" t="s">
        <v>35</v>
      </c>
      <c r="U102">
        <f t="shared" si="47"/>
        <v>1000000</v>
      </c>
      <c r="V102">
        <f t="shared" ref="V102:V165" si="54">IF($F102=V$12,$U$24,0)</f>
        <v>0</v>
      </c>
      <c r="W102">
        <f t="shared" si="53"/>
        <v>1000000</v>
      </c>
      <c r="X102">
        <f t="shared" si="53"/>
        <v>0</v>
      </c>
      <c r="Y102">
        <f t="shared" si="53"/>
        <v>0</v>
      </c>
      <c r="Z102">
        <f t="shared" si="53"/>
        <v>0</v>
      </c>
      <c r="AA102">
        <f t="shared" si="53"/>
        <v>0</v>
      </c>
      <c r="AB102">
        <f t="shared" si="53"/>
        <v>0</v>
      </c>
      <c r="AC102">
        <f t="shared" si="53"/>
        <v>0</v>
      </c>
      <c r="AD102" s="22">
        <f t="shared" si="35"/>
        <v>5</v>
      </c>
      <c r="AE102" s="22">
        <f t="shared" si="48"/>
        <v>0</v>
      </c>
      <c r="AF102" s="22">
        <f t="shared" si="49"/>
        <v>0</v>
      </c>
      <c r="AG102">
        <f t="shared" si="50"/>
        <v>0</v>
      </c>
      <c r="AH102">
        <f t="shared" si="51"/>
        <v>0</v>
      </c>
      <c r="AI102">
        <f t="shared" si="52"/>
        <v>0</v>
      </c>
      <c r="AK102" t="s">
        <v>1129</v>
      </c>
      <c r="AL102" t="s">
        <v>1130</v>
      </c>
      <c r="AM102" t="s">
        <v>35</v>
      </c>
      <c r="AN102">
        <v>1000000</v>
      </c>
      <c r="AO102">
        <v>0</v>
      </c>
      <c r="AP102">
        <v>1000000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5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 x14ac:dyDescent="0.25">
      <c r="A103" s="26" t="s">
        <v>722</v>
      </c>
      <c r="B103" s="26" t="str">
        <f t="shared" si="36"/>
        <v>F02</v>
      </c>
      <c r="C103" s="26" t="str">
        <f t="shared" si="37"/>
        <v>B0</v>
      </c>
      <c r="D103" s="26" t="str">
        <f t="shared" si="38"/>
        <v>01</v>
      </c>
      <c r="E103" s="26" t="str">
        <f t="shared" si="39"/>
        <v>0120</v>
      </c>
      <c r="F103" t="str">
        <f t="shared" si="31"/>
        <v>MMA2</v>
      </c>
      <c r="G103" t="str">
        <f t="shared" si="32"/>
        <v>IA</v>
      </c>
      <c r="H103" s="12" t="s">
        <v>905</v>
      </c>
      <c r="I103" t="str">
        <f t="shared" si="33"/>
        <v>Z11F</v>
      </c>
      <c r="J103" t="str">
        <f t="shared" si="34"/>
        <v>Bulk</v>
      </c>
      <c r="K103" t="str">
        <f t="shared" si="40"/>
        <v>012</v>
      </c>
      <c r="L103" t="str">
        <f t="shared" si="41"/>
        <v>0</v>
      </c>
      <c r="M103" s="40">
        <f t="shared" si="42"/>
        <v>12</v>
      </c>
      <c r="N103" s="40" t="str">
        <f t="shared" si="43"/>
        <v>IA</v>
      </c>
      <c r="O103" s="40">
        <f t="shared" si="44"/>
        <v>5</v>
      </c>
      <c r="P103" s="40" t="s">
        <v>628</v>
      </c>
      <c r="Q103" s="40" t="str">
        <f t="shared" si="45"/>
        <v>B0</v>
      </c>
      <c r="R103" t="str">
        <f t="shared" si="30"/>
        <v>Z11FMMA2B0IA0120</v>
      </c>
      <c r="S103" t="str">
        <f t="shared" si="46"/>
        <v>MMA2 Bulk IA 12 ppm</v>
      </c>
      <c r="T103" t="s">
        <v>35</v>
      </c>
      <c r="U103">
        <f t="shared" si="47"/>
        <v>1000000</v>
      </c>
      <c r="V103">
        <f t="shared" si="54"/>
        <v>0</v>
      </c>
      <c r="W103">
        <f t="shared" si="53"/>
        <v>1000000</v>
      </c>
      <c r="X103">
        <f t="shared" si="53"/>
        <v>0</v>
      </c>
      <c r="Y103">
        <f t="shared" si="53"/>
        <v>0</v>
      </c>
      <c r="Z103">
        <f t="shared" si="53"/>
        <v>0</v>
      </c>
      <c r="AA103">
        <f t="shared" si="53"/>
        <v>0</v>
      </c>
      <c r="AB103">
        <f t="shared" si="53"/>
        <v>0</v>
      </c>
      <c r="AC103">
        <f t="shared" si="53"/>
        <v>0</v>
      </c>
      <c r="AD103" s="22">
        <f t="shared" si="35"/>
        <v>7</v>
      </c>
      <c r="AE103" s="22">
        <f t="shared" si="48"/>
        <v>0</v>
      </c>
      <c r="AF103" s="22">
        <f t="shared" si="49"/>
        <v>0</v>
      </c>
      <c r="AG103">
        <f t="shared" si="50"/>
        <v>0</v>
      </c>
      <c r="AH103">
        <f t="shared" si="51"/>
        <v>0</v>
      </c>
      <c r="AI103">
        <f t="shared" si="52"/>
        <v>0</v>
      </c>
      <c r="AK103" t="s">
        <v>1131</v>
      </c>
      <c r="AL103" t="s">
        <v>1132</v>
      </c>
      <c r="AM103" t="s">
        <v>35</v>
      </c>
      <c r="AN103">
        <v>1000000</v>
      </c>
      <c r="AO103">
        <v>0</v>
      </c>
      <c r="AP103">
        <v>1000000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7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 x14ac:dyDescent="0.25">
      <c r="A104" s="26" t="s">
        <v>723</v>
      </c>
      <c r="B104" s="26" t="str">
        <f t="shared" si="36"/>
        <v>F02</v>
      </c>
      <c r="C104" s="26" t="str">
        <f t="shared" si="37"/>
        <v>B0</v>
      </c>
      <c r="D104" s="26" t="str">
        <f t="shared" si="38"/>
        <v>01</v>
      </c>
      <c r="E104" s="26" t="str">
        <f t="shared" si="39"/>
        <v>0130</v>
      </c>
      <c r="F104" t="str">
        <f t="shared" si="31"/>
        <v>MMA2</v>
      </c>
      <c r="G104" t="str">
        <f t="shared" si="32"/>
        <v>IA</v>
      </c>
      <c r="H104" s="12" t="s">
        <v>905</v>
      </c>
      <c r="I104" t="str">
        <f t="shared" si="33"/>
        <v>Z11F</v>
      </c>
      <c r="J104" t="str">
        <f t="shared" si="34"/>
        <v>Bulk</v>
      </c>
      <c r="K104" t="str">
        <f t="shared" si="40"/>
        <v>013</v>
      </c>
      <c r="L104" t="str">
        <f t="shared" si="41"/>
        <v>0</v>
      </c>
      <c r="M104" s="40">
        <f t="shared" si="42"/>
        <v>13</v>
      </c>
      <c r="N104" s="40" t="str">
        <f t="shared" si="43"/>
        <v>IA</v>
      </c>
      <c r="O104" s="40">
        <f t="shared" si="44"/>
        <v>5</v>
      </c>
      <c r="P104" s="40" t="s">
        <v>628</v>
      </c>
      <c r="Q104" s="40" t="str">
        <f t="shared" si="45"/>
        <v>B0</v>
      </c>
      <c r="R104" t="str">
        <f t="shared" si="30"/>
        <v>Z11FMMA2B0IA0130</v>
      </c>
      <c r="S104" t="str">
        <f t="shared" si="46"/>
        <v>MMA2 Bulk IA 13 ppm</v>
      </c>
      <c r="T104" t="s">
        <v>35</v>
      </c>
      <c r="U104">
        <f t="shared" si="47"/>
        <v>1000000</v>
      </c>
      <c r="V104">
        <f t="shared" si="54"/>
        <v>0</v>
      </c>
      <c r="W104">
        <f t="shared" si="53"/>
        <v>1000000</v>
      </c>
      <c r="X104">
        <f t="shared" si="53"/>
        <v>0</v>
      </c>
      <c r="Y104">
        <f t="shared" si="53"/>
        <v>0</v>
      </c>
      <c r="Z104">
        <f t="shared" si="53"/>
        <v>0</v>
      </c>
      <c r="AA104">
        <f t="shared" si="53"/>
        <v>0</v>
      </c>
      <c r="AB104">
        <f t="shared" si="53"/>
        <v>0</v>
      </c>
      <c r="AC104">
        <f t="shared" si="53"/>
        <v>0</v>
      </c>
      <c r="AD104" s="22">
        <f t="shared" si="35"/>
        <v>8</v>
      </c>
      <c r="AE104" s="22">
        <f t="shared" si="48"/>
        <v>0</v>
      </c>
      <c r="AF104" s="22">
        <f t="shared" si="49"/>
        <v>0</v>
      </c>
      <c r="AG104">
        <f t="shared" si="50"/>
        <v>0</v>
      </c>
      <c r="AH104">
        <f t="shared" si="51"/>
        <v>0</v>
      </c>
      <c r="AI104">
        <f t="shared" si="52"/>
        <v>0</v>
      </c>
      <c r="AK104" t="s">
        <v>1133</v>
      </c>
      <c r="AL104" t="s">
        <v>1134</v>
      </c>
      <c r="AM104" t="s">
        <v>35</v>
      </c>
      <c r="AN104">
        <v>1000000</v>
      </c>
      <c r="AO104">
        <v>0</v>
      </c>
      <c r="AP104">
        <v>1000000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8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 x14ac:dyDescent="0.25">
      <c r="A105" s="26" t="s">
        <v>724</v>
      </c>
      <c r="B105" s="26" t="str">
        <f t="shared" si="36"/>
        <v>F02</v>
      </c>
      <c r="C105" s="26" t="str">
        <f t="shared" si="37"/>
        <v>B0</v>
      </c>
      <c r="D105" s="26" t="str">
        <f t="shared" si="38"/>
        <v>01</v>
      </c>
      <c r="E105" s="26" t="str">
        <f t="shared" si="39"/>
        <v>0150</v>
      </c>
      <c r="F105" t="str">
        <f t="shared" si="31"/>
        <v>MMA2</v>
      </c>
      <c r="G105" t="str">
        <f t="shared" si="32"/>
        <v>IA</v>
      </c>
      <c r="H105" s="12" t="s">
        <v>905</v>
      </c>
      <c r="I105" t="str">
        <f t="shared" si="33"/>
        <v>Z11F</v>
      </c>
      <c r="J105" t="str">
        <f t="shared" si="34"/>
        <v>Bulk</v>
      </c>
      <c r="K105" t="str">
        <f t="shared" si="40"/>
        <v>015</v>
      </c>
      <c r="L105" t="str">
        <f t="shared" si="41"/>
        <v>0</v>
      </c>
      <c r="M105" s="40">
        <f t="shared" si="42"/>
        <v>15</v>
      </c>
      <c r="N105" s="40" t="str">
        <f t="shared" si="43"/>
        <v>IA</v>
      </c>
      <c r="O105" s="40">
        <f t="shared" si="44"/>
        <v>5</v>
      </c>
      <c r="P105" s="40" t="s">
        <v>628</v>
      </c>
      <c r="Q105" s="40" t="str">
        <f t="shared" si="45"/>
        <v>B0</v>
      </c>
      <c r="R105" t="str">
        <f t="shared" si="30"/>
        <v>Z11FMMA2B0IA0150</v>
      </c>
      <c r="S105" t="str">
        <f t="shared" si="46"/>
        <v>MMA2 Bulk IA 15 ppm</v>
      </c>
      <c r="T105" t="s">
        <v>35</v>
      </c>
      <c r="U105">
        <f t="shared" si="47"/>
        <v>1000000</v>
      </c>
      <c r="V105">
        <f t="shared" si="54"/>
        <v>0</v>
      </c>
      <c r="W105">
        <f t="shared" si="53"/>
        <v>1000000</v>
      </c>
      <c r="X105">
        <f t="shared" si="53"/>
        <v>0</v>
      </c>
      <c r="Y105">
        <f t="shared" si="53"/>
        <v>0</v>
      </c>
      <c r="Z105">
        <f t="shared" si="53"/>
        <v>0</v>
      </c>
      <c r="AA105">
        <f t="shared" si="53"/>
        <v>0</v>
      </c>
      <c r="AB105">
        <f t="shared" si="53"/>
        <v>0</v>
      </c>
      <c r="AC105">
        <f t="shared" si="53"/>
        <v>0</v>
      </c>
      <c r="AD105" s="22">
        <f t="shared" si="35"/>
        <v>10</v>
      </c>
      <c r="AE105" s="22">
        <f t="shared" si="48"/>
        <v>0</v>
      </c>
      <c r="AF105" s="22">
        <f t="shared" si="49"/>
        <v>0</v>
      </c>
      <c r="AG105">
        <f t="shared" si="50"/>
        <v>0</v>
      </c>
      <c r="AH105">
        <f t="shared" si="51"/>
        <v>0</v>
      </c>
      <c r="AI105">
        <f t="shared" si="52"/>
        <v>0</v>
      </c>
      <c r="AK105" t="s">
        <v>1135</v>
      </c>
      <c r="AL105" t="s">
        <v>1136</v>
      </c>
      <c r="AM105" t="s">
        <v>35</v>
      </c>
      <c r="AN105">
        <v>1000000</v>
      </c>
      <c r="AO105">
        <v>0</v>
      </c>
      <c r="AP105">
        <v>1000000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 x14ac:dyDescent="0.25">
      <c r="A106" s="26" t="s">
        <v>725</v>
      </c>
      <c r="B106" s="26" t="str">
        <f t="shared" si="36"/>
        <v>F02</v>
      </c>
      <c r="C106" s="26" t="str">
        <f t="shared" si="37"/>
        <v>B0</v>
      </c>
      <c r="D106" s="26" t="str">
        <f t="shared" si="38"/>
        <v>01</v>
      </c>
      <c r="E106" s="26" t="str">
        <f t="shared" si="39"/>
        <v>0200</v>
      </c>
      <c r="F106" t="str">
        <f t="shared" si="31"/>
        <v>MMA2</v>
      </c>
      <c r="G106" t="str">
        <f t="shared" si="32"/>
        <v>IA</v>
      </c>
      <c r="H106" s="12" t="s">
        <v>905</v>
      </c>
      <c r="I106" t="str">
        <f t="shared" si="33"/>
        <v>Z11F</v>
      </c>
      <c r="J106" t="str">
        <f t="shared" si="34"/>
        <v>Bulk</v>
      </c>
      <c r="K106" t="str">
        <f t="shared" si="40"/>
        <v>020</v>
      </c>
      <c r="L106" t="str">
        <f t="shared" si="41"/>
        <v>0</v>
      </c>
      <c r="M106" s="40">
        <f t="shared" si="42"/>
        <v>20</v>
      </c>
      <c r="N106" s="40" t="str">
        <f t="shared" si="43"/>
        <v>IA</v>
      </c>
      <c r="O106" s="40">
        <f t="shared" si="44"/>
        <v>5</v>
      </c>
      <c r="P106" s="40" t="s">
        <v>628</v>
      </c>
      <c r="Q106" s="40" t="str">
        <f t="shared" si="45"/>
        <v>B0</v>
      </c>
      <c r="R106" t="str">
        <f t="shared" si="30"/>
        <v>Z11FMMA2B0IA0200</v>
      </c>
      <c r="S106" t="str">
        <f t="shared" si="46"/>
        <v>MMA2 Bulk IA 20 ppm</v>
      </c>
      <c r="T106" t="s">
        <v>35</v>
      </c>
      <c r="U106">
        <f t="shared" si="47"/>
        <v>1000000</v>
      </c>
      <c r="V106">
        <f t="shared" si="54"/>
        <v>0</v>
      </c>
      <c r="W106">
        <f t="shared" si="53"/>
        <v>1000000</v>
      </c>
      <c r="X106">
        <f t="shared" si="53"/>
        <v>0</v>
      </c>
      <c r="Y106">
        <f t="shared" si="53"/>
        <v>0</v>
      </c>
      <c r="Z106">
        <f t="shared" si="53"/>
        <v>0</v>
      </c>
      <c r="AA106">
        <f t="shared" si="53"/>
        <v>0</v>
      </c>
      <c r="AB106">
        <f t="shared" si="53"/>
        <v>0</v>
      </c>
      <c r="AC106">
        <f t="shared" si="53"/>
        <v>0</v>
      </c>
      <c r="AD106" s="22">
        <f t="shared" si="35"/>
        <v>15</v>
      </c>
      <c r="AE106" s="22">
        <f t="shared" si="48"/>
        <v>0</v>
      </c>
      <c r="AF106" s="22">
        <f t="shared" si="49"/>
        <v>0</v>
      </c>
      <c r="AG106">
        <f t="shared" si="50"/>
        <v>0</v>
      </c>
      <c r="AH106">
        <f t="shared" si="51"/>
        <v>0</v>
      </c>
      <c r="AI106">
        <f t="shared" si="52"/>
        <v>0</v>
      </c>
      <c r="AK106" t="s">
        <v>1137</v>
      </c>
      <c r="AL106" t="s">
        <v>1138</v>
      </c>
      <c r="AM106" t="s">
        <v>35</v>
      </c>
      <c r="AN106">
        <v>1000000</v>
      </c>
      <c r="AO106">
        <v>0</v>
      </c>
      <c r="AP106">
        <v>1000000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15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 x14ac:dyDescent="0.25">
      <c r="A107" s="26" t="s">
        <v>726</v>
      </c>
      <c r="B107" s="26" t="str">
        <f t="shared" si="36"/>
        <v>F02</v>
      </c>
      <c r="C107" s="26" t="str">
        <f t="shared" si="37"/>
        <v>B0</v>
      </c>
      <c r="D107" s="26" t="str">
        <f t="shared" si="38"/>
        <v>01</v>
      </c>
      <c r="E107" s="26" t="str">
        <f t="shared" si="39"/>
        <v>0500</v>
      </c>
      <c r="F107" t="str">
        <f t="shared" si="31"/>
        <v>MMA2</v>
      </c>
      <c r="G107" t="str">
        <f t="shared" si="32"/>
        <v>IA</v>
      </c>
      <c r="H107" s="12" t="s">
        <v>905</v>
      </c>
      <c r="I107" t="str">
        <f t="shared" si="33"/>
        <v>Z11F</v>
      </c>
      <c r="J107" t="str">
        <f t="shared" si="34"/>
        <v>Bulk</v>
      </c>
      <c r="K107" t="str">
        <f t="shared" si="40"/>
        <v>050</v>
      </c>
      <c r="L107" t="str">
        <f t="shared" si="41"/>
        <v>0</v>
      </c>
      <c r="M107" s="40">
        <f t="shared" si="42"/>
        <v>50</v>
      </c>
      <c r="N107" s="40" t="str">
        <f t="shared" si="43"/>
        <v>IA</v>
      </c>
      <c r="O107" s="40">
        <f t="shared" si="44"/>
        <v>5</v>
      </c>
      <c r="P107" s="40" t="s">
        <v>628</v>
      </c>
      <c r="Q107" s="40" t="str">
        <f t="shared" si="45"/>
        <v>B0</v>
      </c>
      <c r="R107" t="str">
        <f t="shared" si="30"/>
        <v>Z11FMMA2B0IA0500</v>
      </c>
      <c r="S107" t="str">
        <f t="shared" si="46"/>
        <v>MMA2 Bulk IA 50 ppm</v>
      </c>
      <c r="T107" t="s">
        <v>35</v>
      </c>
      <c r="U107">
        <f t="shared" si="47"/>
        <v>1000000</v>
      </c>
      <c r="V107">
        <f t="shared" si="54"/>
        <v>0</v>
      </c>
      <c r="W107">
        <f t="shared" si="53"/>
        <v>1000000</v>
      </c>
      <c r="X107">
        <f t="shared" si="53"/>
        <v>0</v>
      </c>
      <c r="Y107">
        <f t="shared" si="53"/>
        <v>0</v>
      </c>
      <c r="Z107">
        <f t="shared" si="53"/>
        <v>0</v>
      </c>
      <c r="AA107">
        <f t="shared" si="53"/>
        <v>0</v>
      </c>
      <c r="AB107">
        <f t="shared" si="53"/>
        <v>0</v>
      </c>
      <c r="AC107">
        <f t="shared" si="53"/>
        <v>0</v>
      </c>
      <c r="AD107" s="22">
        <f t="shared" si="35"/>
        <v>45</v>
      </c>
      <c r="AE107" s="22">
        <f t="shared" si="48"/>
        <v>0</v>
      </c>
      <c r="AF107" s="22">
        <f t="shared" si="49"/>
        <v>0</v>
      </c>
      <c r="AG107">
        <f t="shared" si="50"/>
        <v>0</v>
      </c>
      <c r="AH107">
        <f t="shared" si="51"/>
        <v>0</v>
      </c>
      <c r="AI107">
        <f t="shared" si="52"/>
        <v>0</v>
      </c>
      <c r="AK107" t="s">
        <v>1139</v>
      </c>
      <c r="AL107" t="s">
        <v>1140</v>
      </c>
      <c r="AM107" t="s">
        <v>35</v>
      </c>
      <c r="AN107">
        <v>1000000</v>
      </c>
      <c r="AO107">
        <v>0</v>
      </c>
      <c r="AP107">
        <v>1000000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45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 x14ac:dyDescent="0.25">
      <c r="A108" s="26" t="s">
        <v>727</v>
      </c>
      <c r="B108" s="26" t="str">
        <f t="shared" si="36"/>
        <v>F02</v>
      </c>
      <c r="C108" s="26" t="str">
        <f t="shared" si="37"/>
        <v>DN</v>
      </c>
      <c r="D108" s="26" t="str">
        <f t="shared" si="38"/>
        <v>01</v>
      </c>
      <c r="E108" s="26" t="str">
        <f t="shared" si="39"/>
        <v>0025</v>
      </c>
      <c r="F108" t="str">
        <f t="shared" si="31"/>
        <v>MMA2</v>
      </c>
      <c r="G108" t="str">
        <f t="shared" si="32"/>
        <v>IA</v>
      </c>
      <c r="H108" s="12" t="s">
        <v>905</v>
      </c>
      <c r="I108" t="str">
        <f t="shared" si="33"/>
        <v>Z11F</v>
      </c>
      <c r="J108" t="str">
        <f t="shared" si="34"/>
        <v>Drum Non-Zinc</v>
      </c>
      <c r="K108" t="str">
        <f t="shared" si="40"/>
        <v>002</v>
      </c>
      <c r="L108" t="str">
        <f t="shared" si="41"/>
        <v>5</v>
      </c>
      <c r="M108" s="40">
        <f t="shared" si="42"/>
        <v>2.5</v>
      </c>
      <c r="N108" s="40" t="str">
        <f t="shared" si="43"/>
        <v>IA</v>
      </c>
      <c r="O108" s="40">
        <f t="shared" si="44"/>
        <v>5</v>
      </c>
      <c r="P108" s="40" t="s">
        <v>628</v>
      </c>
      <c r="Q108" s="40" t="str">
        <f t="shared" si="45"/>
        <v>DNMMA</v>
      </c>
      <c r="R108" t="str">
        <f t="shared" si="30"/>
        <v>Z11FMMA2DNIA0025</v>
      </c>
      <c r="S108" t="str">
        <f t="shared" si="46"/>
        <v>MMA2 Drum Non-Zinc IA 2.5 ppm</v>
      </c>
      <c r="T108" t="s">
        <v>35</v>
      </c>
      <c r="U108">
        <f t="shared" si="47"/>
        <v>950000</v>
      </c>
      <c r="V108">
        <f t="shared" si="54"/>
        <v>0</v>
      </c>
      <c r="W108">
        <f t="shared" si="53"/>
        <v>1000000</v>
      </c>
      <c r="X108">
        <f t="shared" si="53"/>
        <v>0</v>
      </c>
      <c r="Y108">
        <f t="shared" si="53"/>
        <v>0</v>
      </c>
      <c r="Z108">
        <f t="shared" si="53"/>
        <v>0</v>
      </c>
      <c r="AA108">
        <f t="shared" si="53"/>
        <v>0</v>
      </c>
      <c r="AB108">
        <f t="shared" si="53"/>
        <v>0</v>
      </c>
      <c r="AC108">
        <f t="shared" si="53"/>
        <v>0</v>
      </c>
      <c r="AD108" s="22">
        <f t="shared" si="35"/>
        <v>0</v>
      </c>
      <c r="AE108" s="22">
        <f t="shared" si="48"/>
        <v>0</v>
      </c>
      <c r="AF108" s="22">
        <f t="shared" si="49"/>
        <v>0</v>
      </c>
      <c r="AG108">
        <f t="shared" si="50"/>
        <v>0</v>
      </c>
      <c r="AH108">
        <f t="shared" si="51"/>
        <v>5000</v>
      </c>
      <c r="AI108">
        <f t="shared" si="52"/>
        <v>0</v>
      </c>
      <c r="AK108" t="s">
        <v>1141</v>
      </c>
      <c r="AL108" t="s">
        <v>1142</v>
      </c>
      <c r="AM108" t="s">
        <v>35</v>
      </c>
      <c r="AN108">
        <v>950000</v>
      </c>
      <c r="AO108">
        <v>0</v>
      </c>
      <c r="AP108">
        <v>1000000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5000</v>
      </c>
      <c r="BB108">
        <v>0</v>
      </c>
    </row>
    <row r="109" spans="1:54" x14ac:dyDescent="0.25">
      <c r="A109" s="26" t="s">
        <v>728</v>
      </c>
      <c r="B109" s="26" t="str">
        <f t="shared" si="36"/>
        <v>F02</v>
      </c>
      <c r="C109" s="26" t="str">
        <f t="shared" si="37"/>
        <v>DN</v>
      </c>
      <c r="D109" s="26" t="str">
        <f t="shared" si="38"/>
        <v>01</v>
      </c>
      <c r="E109" s="26" t="str">
        <f t="shared" si="39"/>
        <v>0250</v>
      </c>
      <c r="F109" t="str">
        <f t="shared" si="31"/>
        <v>MMA2</v>
      </c>
      <c r="G109" t="str">
        <f t="shared" si="32"/>
        <v>IA</v>
      </c>
      <c r="H109" s="12" t="s">
        <v>905</v>
      </c>
      <c r="I109" t="str">
        <f t="shared" si="33"/>
        <v>Z11F</v>
      </c>
      <c r="J109" t="str">
        <f t="shared" si="34"/>
        <v>Drum Non-Zinc</v>
      </c>
      <c r="K109" t="str">
        <f t="shared" si="40"/>
        <v>025</v>
      </c>
      <c r="L109" t="str">
        <f t="shared" si="41"/>
        <v>0</v>
      </c>
      <c r="M109" s="40">
        <f t="shared" si="42"/>
        <v>25</v>
      </c>
      <c r="N109" s="40" t="str">
        <f t="shared" si="43"/>
        <v>IA</v>
      </c>
      <c r="O109" s="40">
        <f t="shared" si="44"/>
        <v>5</v>
      </c>
      <c r="P109" s="40" t="s">
        <v>628</v>
      </c>
      <c r="Q109" s="40" t="str">
        <f t="shared" si="45"/>
        <v>DNMMA</v>
      </c>
      <c r="R109" t="str">
        <f t="shared" si="30"/>
        <v>Z11FMMA2DNIA0250</v>
      </c>
      <c r="S109" t="str">
        <f t="shared" si="46"/>
        <v>MMA2 Drum Non-Zinc IA 25 ppm</v>
      </c>
      <c r="T109" t="s">
        <v>35</v>
      </c>
      <c r="U109">
        <f t="shared" si="47"/>
        <v>950000</v>
      </c>
      <c r="V109">
        <f t="shared" si="54"/>
        <v>0</v>
      </c>
      <c r="W109">
        <f t="shared" si="53"/>
        <v>1000000</v>
      </c>
      <c r="X109">
        <f t="shared" si="53"/>
        <v>0</v>
      </c>
      <c r="Y109">
        <f t="shared" si="53"/>
        <v>0</v>
      </c>
      <c r="Z109">
        <f t="shared" si="53"/>
        <v>0</v>
      </c>
      <c r="AA109">
        <f t="shared" si="53"/>
        <v>0</v>
      </c>
      <c r="AB109">
        <f t="shared" si="53"/>
        <v>0</v>
      </c>
      <c r="AC109">
        <f t="shared" si="53"/>
        <v>0</v>
      </c>
      <c r="AD109" s="22">
        <f t="shared" si="35"/>
        <v>19</v>
      </c>
      <c r="AE109" s="22">
        <f t="shared" si="48"/>
        <v>0</v>
      </c>
      <c r="AF109" s="22">
        <f t="shared" si="49"/>
        <v>0</v>
      </c>
      <c r="AG109">
        <f t="shared" si="50"/>
        <v>0</v>
      </c>
      <c r="AH109">
        <f t="shared" si="51"/>
        <v>5000</v>
      </c>
      <c r="AI109">
        <f t="shared" si="52"/>
        <v>0</v>
      </c>
      <c r="AK109" t="s">
        <v>1143</v>
      </c>
      <c r="AL109" t="s">
        <v>1144</v>
      </c>
      <c r="AM109" t="s">
        <v>35</v>
      </c>
      <c r="AN109">
        <v>950000</v>
      </c>
      <c r="AO109">
        <v>0</v>
      </c>
      <c r="AP109">
        <v>1000000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19</v>
      </c>
      <c r="AX109">
        <v>0</v>
      </c>
      <c r="AY109">
        <v>0</v>
      </c>
      <c r="AZ109">
        <v>0</v>
      </c>
      <c r="BA109">
        <v>5000</v>
      </c>
      <c r="BB109">
        <v>0</v>
      </c>
    </row>
    <row r="110" spans="1:54" x14ac:dyDescent="0.25">
      <c r="A110" s="26" t="s">
        <v>729</v>
      </c>
      <c r="B110" s="26" t="str">
        <f t="shared" si="36"/>
        <v>F02</v>
      </c>
      <c r="C110" s="26" t="str">
        <f t="shared" si="37"/>
        <v>DN</v>
      </c>
      <c r="D110" s="26" t="str">
        <f t="shared" si="38"/>
        <v>01</v>
      </c>
      <c r="E110" s="26" t="str">
        <f t="shared" si="39"/>
        <v>0300</v>
      </c>
      <c r="F110" t="str">
        <f t="shared" si="31"/>
        <v>MMA2</v>
      </c>
      <c r="G110" t="str">
        <f t="shared" si="32"/>
        <v>IA</v>
      </c>
      <c r="H110" s="12" t="s">
        <v>905</v>
      </c>
      <c r="I110" t="str">
        <f t="shared" si="33"/>
        <v>Z11F</v>
      </c>
      <c r="J110" t="str">
        <f t="shared" si="34"/>
        <v>Drum Non-Zinc</v>
      </c>
      <c r="K110" t="str">
        <f t="shared" si="40"/>
        <v>030</v>
      </c>
      <c r="L110" t="str">
        <f t="shared" si="41"/>
        <v>0</v>
      </c>
      <c r="M110" s="40">
        <f t="shared" si="42"/>
        <v>30</v>
      </c>
      <c r="N110" s="40" t="str">
        <f t="shared" si="43"/>
        <v>IA</v>
      </c>
      <c r="O110" s="40">
        <f t="shared" si="44"/>
        <v>5</v>
      </c>
      <c r="P110" s="40" t="s">
        <v>628</v>
      </c>
      <c r="Q110" s="40" t="str">
        <f t="shared" si="45"/>
        <v>DNMMA</v>
      </c>
      <c r="R110" t="str">
        <f t="shared" si="30"/>
        <v>Z11FMMA2DNIA0300</v>
      </c>
      <c r="S110" t="str">
        <f t="shared" si="46"/>
        <v>MMA2 Drum Non-Zinc IA 30 ppm</v>
      </c>
      <c r="T110" t="s">
        <v>35</v>
      </c>
      <c r="U110">
        <f t="shared" si="47"/>
        <v>950000</v>
      </c>
      <c r="V110">
        <f t="shared" si="54"/>
        <v>0</v>
      </c>
      <c r="W110">
        <f t="shared" si="53"/>
        <v>1000000</v>
      </c>
      <c r="X110">
        <f t="shared" si="53"/>
        <v>0</v>
      </c>
      <c r="Y110">
        <f t="shared" si="53"/>
        <v>0</v>
      </c>
      <c r="Z110">
        <f t="shared" si="53"/>
        <v>0</v>
      </c>
      <c r="AA110">
        <f t="shared" si="53"/>
        <v>0</v>
      </c>
      <c r="AB110">
        <f t="shared" si="53"/>
        <v>0</v>
      </c>
      <c r="AC110">
        <f t="shared" si="53"/>
        <v>0</v>
      </c>
      <c r="AD110" s="22">
        <f t="shared" si="35"/>
        <v>23.75</v>
      </c>
      <c r="AE110" s="22">
        <f t="shared" si="48"/>
        <v>0</v>
      </c>
      <c r="AF110" s="22">
        <f t="shared" si="49"/>
        <v>0</v>
      </c>
      <c r="AG110">
        <f t="shared" si="50"/>
        <v>0</v>
      </c>
      <c r="AH110">
        <f t="shared" si="51"/>
        <v>5000</v>
      </c>
      <c r="AI110">
        <f t="shared" si="52"/>
        <v>0</v>
      </c>
      <c r="AK110" t="s">
        <v>1145</v>
      </c>
      <c r="AL110" t="s">
        <v>1146</v>
      </c>
      <c r="AM110" t="s">
        <v>35</v>
      </c>
      <c r="AN110">
        <v>950000</v>
      </c>
      <c r="AO110">
        <v>0</v>
      </c>
      <c r="AP110">
        <v>1000000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23.75</v>
      </c>
      <c r="AX110">
        <v>0</v>
      </c>
      <c r="AY110">
        <v>0</v>
      </c>
      <c r="AZ110">
        <v>0</v>
      </c>
      <c r="BA110">
        <v>5000</v>
      </c>
      <c r="BB110">
        <v>0</v>
      </c>
    </row>
    <row r="111" spans="1:54" x14ac:dyDescent="0.25">
      <c r="A111" s="26" t="s">
        <v>730</v>
      </c>
      <c r="B111" s="26" t="str">
        <f t="shared" si="36"/>
        <v>F02</v>
      </c>
      <c r="C111" s="26" t="str">
        <f t="shared" si="37"/>
        <v>DN</v>
      </c>
      <c r="D111" s="26" t="str">
        <f t="shared" si="38"/>
        <v>02</v>
      </c>
      <c r="E111" s="26" t="str">
        <f t="shared" si="39"/>
        <v>0030</v>
      </c>
      <c r="F111" t="str">
        <f t="shared" si="31"/>
        <v>MMA2</v>
      </c>
      <c r="G111" t="str">
        <f t="shared" si="32"/>
        <v>MEHQ</v>
      </c>
      <c r="H111" s="12" t="s">
        <v>905</v>
      </c>
      <c r="I111" t="str">
        <f t="shared" si="33"/>
        <v>Z11F</v>
      </c>
      <c r="J111" t="str">
        <f t="shared" si="34"/>
        <v>Drum Non-Zinc</v>
      </c>
      <c r="K111" t="str">
        <f t="shared" si="40"/>
        <v>003</v>
      </c>
      <c r="L111" t="str">
        <f t="shared" si="41"/>
        <v>0</v>
      </c>
      <c r="M111" s="40">
        <f t="shared" si="42"/>
        <v>3</v>
      </c>
      <c r="N111" s="40" t="str">
        <f t="shared" si="43"/>
        <v>IA</v>
      </c>
      <c r="O111" s="40">
        <f t="shared" si="44"/>
        <v>5</v>
      </c>
      <c r="P111" s="40" t="s">
        <v>628</v>
      </c>
      <c r="Q111" s="40" t="str">
        <f t="shared" si="45"/>
        <v>DNMMA</v>
      </c>
      <c r="R111" t="str">
        <f t="shared" si="30"/>
        <v>Z11FMMA2DNMEHQ0030</v>
      </c>
      <c r="S111" t="str">
        <f t="shared" si="46"/>
        <v>MMA2 Drum Non-Zinc MEHQ 3 ppm</v>
      </c>
      <c r="T111" t="s">
        <v>35</v>
      </c>
      <c r="U111">
        <f t="shared" si="47"/>
        <v>950000</v>
      </c>
      <c r="V111">
        <f t="shared" si="54"/>
        <v>0</v>
      </c>
      <c r="W111">
        <f t="shared" si="53"/>
        <v>1000000</v>
      </c>
      <c r="X111">
        <f t="shared" si="53"/>
        <v>0</v>
      </c>
      <c r="Y111">
        <f t="shared" si="53"/>
        <v>0</v>
      </c>
      <c r="Z111">
        <f t="shared" si="53"/>
        <v>0</v>
      </c>
      <c r="AA111">
        <f t="shared" si="53"/>
        <v>0</v>
      </c>
      <c r="AB111">
        <f t="shared" si="53"/>
        <v>0</v>
      </c>
      <c r="AC111">
        <f t="shared" si="53"/>
        <v>0</v>
      </c>
      <c r="AD111" s="22">
        <f t="shared" si="35"/>
        <v>0</v>
      </c>
      <c r="AE111" s="22">
        <f t="shared" si="48"/>
        <v>2.8499999999999996</v>
      </c>
      <c r="AF111" s="22">
        <f t="shared" si="49"/>
        <v>0</v>
      </c>
      <c r="AG111">
        <f t="shared" si="50"/>
        <v>0</v>
      </c>
      <c r="AH111">
        <f t="shared" si="51"/>
        <v>5000</v>
      </c>
      <c r="AI111">
        <f t="shared" si="52"/>
        <v>0</v>
      </c>
      <c r="AK111" t="s">
        <v>1147</v>
      </c>
      <c r="AL111" t="s">
        <v>1148</v>
      </c>
      <c r="AM111" t="s">
        <v>35</v>
      </c>
      <c r="AN111">
        <v>950000</v>
      </c>
      <c r="AO111">
        <v>0</v>
      </c>
      <c r="AP111">
        <v>1000000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2.8499999999999996</v>
      </c>
      <c r="AY111">
        <v>0</v>
      </c>
      <c r="AZ111">
        <v>0</v>
      </c>
      <c r="BA111">
        <v>5000</v>
      </c>
      <c r="BB111">
        <v>0</v>
      </c>
    </row>
    <row r="112" spans="1:54" x14ac:dyDescent="0.25">
      <c r="A112" s="26" t="s">
        <v>731</v>
      </c>
      <c r="B112" s="26" t="str">
        <f t="shared" si="36"/>
        <v>F02</v>
      </c>
      <c r="C112" s="26" t="str">
        <f t="shared" si="37"/>
        <v>DN</v>
      </c>
      <c r="D112" s="26" t="str">
        <f t="shared" si="38"/>
        <v>02</v>
      </c>
      <c r="E112" s="26" t="str">
        <f t="shared" si="39"/>
        <v>0100</v>
      </c>
      <c r="F112" t="str">
        <f t="shared" si="31"/>
        <v>MMA2</v>
      </c>
      <c r="G112" t="str">
        <f t="shared" si="32"/>
        <v>MEHQ</v>
      </c>
      <c r="H112" s="12" t="s">
        <v>905</v>
      </c>
      <c r="I112" t="str">
        <f t="shared" si="33"/>
        <v>Z11F</v>
      </c>
      <c r="J112" t="str">
        <f t="shared" si="34"/>
        <v>Drum Non-Zinc</v>
      </c>
      <c r="K112" t="str">
        <f t="shared" si="40"/>
        <v>010</v>
      </c>
      <c r="L112" t="str">
        <f t="shared" si="41"/>
        <v>0</v>
      </c>
      <c r="M112" s="40">
        <f t="shared" si="42"/>
        <v>10</v>
      </c>
      <c r="N112" s="40" t="str">
        <f t="shared" si="43"/>
        <v>IA</v>
      </c>
      <c r="O112" s="40">
        <f t="shared" si="44"/>
        <v>5</v>
      </c>
      <c r="P112" s="40" t="s">
        <v>628</v>
      </c>
      <c r="Q112" s="40" t="str">
        <f t="shared" si="45"/>
        <v>DNMMA</v>
      </c>
      <c r="R112" t="str">
        <f t="shared" si="30"/>
        <v>Z11FMMA2DNMEHQ0100</v>
      </c>
      <c r="S112" t="str">
        <f t="shared" si="46"/>
        <v>MMA2 Drum Non-Zinc MEHQ 10 ppm</v>
      </c>
      <c r="T112" t="s">
        <v>35</v>
      </c>
      <c r="U112">
        <f t="shared" si="47"/>
        <v>950000</v>
      </c>
      <c r="V112">
        <f t="shared" si="54"/>
        <v>0</v>
      </c>
      <c r="W112">
        <f t="shared" si="53"/>
        <v>1000000</v>
      </c>
      <c r="X112">
        <f t="shared" si="53"/>
        <v>0</v>
      </c>
      <c r="Y112">
        <f t="shared" si="53"/>
        <v>0</v>
      </c>
      <c r="Z112">
        <f t="shared" si="53"/>
        <v>0</v>
      </c>
      <c r="AA112">
        <f t="shared" si="53"/>
        <v>0</v>
      </c>
      <c r="AB112">
        <f t="shared" si="53"/>
        <v>0</v>
      </c>
      <c r="AC112">
        <f t="shared" si="53"/>
        <v>0</v>
      </c>
      <c r="AD112" s="22">
        <f t="shared" si="35"/>
        <v>0</v>
      </c>
      <c r="AE112" s="22">
        <f t="shared" si="48"/>
        <v>9.5</v>
      </c>
      <c r="AF112" s="22">
        <f t="shared" si="49"/>
        <v>0</v>
      </c>
      <c r="AG112">
        <f t="shared" si="50"/>
        <v>0</v>
      </c>
      <c r="AH112">
        <f t="shared" si="51"/>
        <v>5000</v>
      </c>
      <c r="AI112">
        <f t="shared" si="52"/>
        <v>0</v>
      </c>
      <c r="AK112" t="s">
        <v>1149</v>
      </c>
      <c r="AL112" t="s">
        <v>1150</v>
      </c>
      <c r="AM112" t="s">
        <v>35</v>
      </c>
      <c r="AN112">
        <v>950000</v>
      </c>
      <c r="AO112">
        <v>0</v>
      </c>
      <c r="AP112">
        <v>1000000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9.5</v>
      </c>
      <c r="AY112">
        <v>0</v>
      </c>
      <c r="AZ112">
        <v>0</v>
      </c>
      <c r="BA112">
        <v>5000</v>
      </c>
      <c r="BB112">
        <v>0</v>
      </c>
    </row>
    <row r="113" spans="1:54" x14ac:dyDescent="0.25">
      <c r="A113" s="26" t="s">
        <v>732</v>
      </c>
      <c r="B113" s="26" t="str">
        <f t="shared" si="36"/>
        <v>F02</v>
      </c>
      <c r="C113" s="26" t="str">
        <f t="shared" si="37"/>
        <v>DN</v>
      </c>
      <c r="D113" s="26" t="str">
        <f t="shared" si="38"/>
        <v>02</v>
      </c>
      <c r="E113" s="26" t="str">
        <f t="shared" si="39"/>
        <v>0150</v>
      </c>
      <c r="F113" t="str">
        <f t="shared" si="31"/>
        <v>MMA2</v>
      </c>
      <c r="G113" t="str">
        <f t="shared" si="32"/>
        <v>MEHQ</v>
      </c>
      <c r="H113" s="12" t="s">
        <v>905</v>
      </c>
      <c r="I113" t="str">
        <f t="shared" si="33"/>
        <v>Z11F</v>
      </c>
      <c r="J113" t="str">
        <f t="shared" si="34"/>
        <v>Drum Non-Zinc</v>
      </c>
      <c r="K113" t="str">
        <f t="shared" si="40"/>
        <v>015</v>
      </c>
      <c r="L113" t="str">
        <f t="shared" si="41"/>
        <v>0</v>
      </c>
      <c r="M113" s="40">
        <f t="shared" si="42"/>
        <v>15</v>
      </c>
      <c r="N113" s="40" t="str">
        <f t="shared" si="43"/>
        <v>IA</v>
      </c>
      <c r="O113" s="40">
        <f t="shared" si="44"/>
        <v>5</v>
      </c>
      <c r="P113" s="40" t="s">
        <v>628</v>
      </c>
      <c r="Q113" s="40" t="str">
        <f t="shared" si="45"/>
        <v>DNMMA</v>
      </c>
      <c r="R113" t="str">
        <f t="shared" si="30"/>
        <v>Z11FMMA2DNMEHQ0150</v>
      </c>
      <c r="S113" t="str">
        <f t="shared" si="46"/>
        <v>MMA2 Drum Non-Zinc MEHQ 15 ppm</v>
      </c>
      <c r="T113" t="s">
        <v>35</v>
      </c>
      <c r="U113">
        <f t="shared" si="47"/>
        <v>950000</v>
      </c>
      <c r="V113">
        <f t="shared" si="54"/>
        <v>0</v>
      </c>
      <c r="W113">
        <f t="shared" si="53"/>
        <v>1000000</v>
      </c>
      <c r="X113">
        <f t="shared" si="53"/>
        <v>0</v>
      </c>
      <c r="Y113">
        <f t="shared" si="53"/>
        <v>0</v>
      </c>
      <c r="Z113">
        <f t="shared" si="53"/>
        <v>0</v>
      </c>
      <c r="AA113">
        <f t="shared" si="53"/>
        <v>0</v>
      </c>
      <c r="AB113">
        <f t="shared" si="53"/>
        <v>0</v>
      </c>
      <c r="AC113">
        <f t="shared" si="53"/>
        <v>0</v>
      </c>
      <c r="AD113" s="22">
        <f t="shared" si="35"/>
        <v>0</v>
      </c>
      <c r="AE113" s="22">
        <f t="shared" si="48"/>
        <v>14.25</v>
      </c>
      <c r="AF113" s="22">
        <f t="shared" si="49"/>
        <v>0</v>
      </c>
      <c r="AG113">
        <f t="shared" si="50"/>
        <v>0</v>
      </c>
      <c r="AH113">
        <f t="shared" si="51"/>
        <v>5000</v>
      </c>
      <c r="AI113">
        <f t="shared" si="52"/>
        <v>0</v>
      </c>
      <c r="AK113" t="s">
        <v>1151</v>
      </c>
      <c r="AL113" t="s">
        <v>1152</v>
      </c>
      <c r="AM113" t="s">
        <v>35</v>
      </c>
      <c r="AN113">
        <v>950000</v>
      </c>
      <c r="AO113">
        <v>0</v>
      </c>
      <c r="AP113">
        <v>1000000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14.25</v>
      </c>
      <c r="AY113">
        <v>0</v>
      </c>
      <c r="AZ113">
        <v>0</v>
      </c>
      <c r="BA113">
        <v>5000</v>
      </c>
      <c r="BB113">
        <v>0</v>
      </c>
    </row>
    <row r="114" spans="1:54" x14ac:dyDescent="0.25">
      <c r="A114" s="26" t="s">
        <v>733</v>
      </c>
      <c r="B114" s="26" t="str">
        <f t="shared" si="36"/>
        <v>F02</v>
      </c>
      <c r="C114" s="26" t="str">
        <f t="shared" si="37"/>
        <v>DN</v>
      </c>
      <c r="D114" s="26" t="str">
        <f t="shared" si="38"/>
        <v>02</v>
      </c>
      <c r="E114" s="26" t="str">
        <f t="shared" si="39"/>
        <v>0200</v>
      </c>
      <c r="F114" t="str">
        <f t="shared" si="31"/>
        <v>MMA2</v>
      </c>
      <c r="G114" t="str">
        <f t="shared" si="32"/>
        <v>MEHQ</v>
      </c>
      <c r="H114" s="12" t="s">
        <v>905</v>
      </c>
      <c r="I114" t="str">
        <f t="shared" si="33"/>
        <v>Z11F</v>
      </c>
      <c r="J114" t="str">
        <f t="shared" si="34"/>
        <v>Drum Non-Zinc</v>
      </c>
      <c r="K114" t="str">
        <f t="shared" si="40"/>
        <v>020</v>
      </c>
      <c r="L114" t="str">
        <f t="shared" si="41"/>
        <v>0</v>
      </c>
      <c r="M114" s="40">
        <f t="shared" si="42"/>
        <v>20</v>
      </c>
      <c r="N114" s="40" t="str">
        <f t="shared" si="43"/>
        <v>IA</v>
      </c>
      <c r="O114" s="40">
        <f t="shared" si="44"/>
        <v>5</v>
      </c>
      <c r="P114" s="40" t="s">
        <v>628</v>
      </c>
      <c r="Q114" s="40" t="str">
        <f t="shared" si="45"/>
        <v>DNMMA</v>
      </c>
      <c r="R114" t="str">
        <f t="shared" si="30"/>
        <v>Z11FMMA2DNMEHQ0200</v>
      </c>
      <c r="S114" t="str">
        <f t="shared" si="46"/>
        <v>MMA2 Drum Non-Zinc MEHQ 20 ppm</v>
      </c>
      <c r="T114" t="s">
        <v>35</v>
      </c>
      <c r="U114">
        <f t="shared" si="47"/>
        <v>950000</v>
      </c>
      <c r="V114">
        <f t="shared" si="54"/>
        <v>0</v>
      </c>
      <c r="W114">
        <f t="shared" si="53"/>
        <v>1000000</v>
      </c>
      <c r="X114">
        <f t="shared" si="53"/>
        <v>0</v>
      </c>
      <c r="Y114">
        <f t="shared" si="53"/>
        <v>0</v>
      </c>
      <c r="Z114">
        <f t="shared" si="53"/>
        <v>0</v>
      </c>
      <c r="AA114">
        <f t="shared" si="53"/>
        <v>0</v>
      </c>
      <c r="AB114">
        <f t="shared" si="53"/>
        <v>0</v>
      </c>
      <c r="AC114">
        <f t="shared" si="53"/>
        <v>0</v>
      </c>
      <c r="AD114" s="22">
        <f t="shared" si="35"/>
        <v>0</v>
      </c>
      <c r="AE114" s="22">
        <f t="shared" si="48"/>
        <v>19</v>
      </c>
      <c r="AF114" s="22">
        <f t="shared" si="49"/>
        <v>0</v>
      </c>
      <c r="AG114">
        <f t="shared" si="50"/>
        <v>0</v>
      </c>
      <c r="AH114">
        <f t="shared" si="51"/>
        <v>5000</v>
      </c>
      <c r="AI114">
        <f t="shared" si="52"/>
        <v>0</v>
      </c>
      <c r="AK114" t="s">
        <v>1153</v>
      </c>
      <c r="AL114" t="s">
        <v>1154</v>
      </c>
      <c r="AM114" t="s">
        <v>35</v>
      </c>
      <c r="AN114">
        <v>950000</v>
      </c>
      <c r="AO114">
        <v>0</v>
      </c>
      <c r="AP114">
        <v>1000000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19</v>
      </c>
      <c r="AY114">
        <v>0</v>
      </c>
      <c r="AZ114">
        <v>0</v>
      </c>
      <c r="BA114">
        <v>5000</v>
      </c>
      <c r="BB114">
        <v>0</v>
      </c>
    </row>
    <row r="115" spans="1:54" x14ac:dyDescent="0.25">
      <c r="A115" s="26" t="s">
        <v>734</v>
      </c>
      <c r="B115" s="26" t="str">
        <f t="shared" si="36"/>
        <v>F02</v>
      </c>
      <c r="C115" s="26" t="str">
        <f t="shared" si="37"/>
        <v>DN</v>
      </c>
      <c r="D115" s="26" t="str">
        <f t="shared" si="38"/>
        <v>02</v>
      </c>
      <c r="E115" s="26" t="str">
        <f t="shared" si="39"/>
        <v>0250</v>
      </c>
      <c r="F115" t="str">
        <f t="shared" si="31"/>
        <v>MMA2</v>
      </c>
      <c r="G115" t="str">
        <f t="shared" si="32"/>
        <v>MEHQ</v>
      </c>
      <c r="H115" s="12" t="s">
        <v>905</v>
      </c>
      <c r="I115" t="str">
        <f t="shared" si="33"/>
        <v>Z11F</v>
      </c>
      <c r="J115" t="str">
        <f t="shared" si="34"/>
        <v>Drum Non-Zinc</v>
      </c>
      <c r="K115" t="str">
        <f t="shared" si="40"/>
        <v>025</v>
      </c>
      <c r="L115" t="str">
        <f t="shared" si="41"/>
        <v>0</v>
      </c>
      <c r="M115" s="40">
        <f t="shared" si="42"/>
        <v>25</v>
      </c>
      <c r="N115" s="40" t="str">
        <f t="shared" si="43"/>
        <v>IA</v>
      </c>
      <c r="O115" s="40">
        <f t="shared" si="44"/>
        <v>5</v>
      </c>
      <c r="P115" s="40" t="s">
        <v>628</v>
      </c>
      <c r="Q115" s="40" t="str">
        <f t="shared" si="45"/>
        <v>DNMMA</v>
      </c>
      <c r="R115" t="str">
        <f t="shared" si="30"/>
        <v>Z11FMMA2DNMEHQ0250</v>
      </c>
      <c r="S115" t="str">
        <f t="shared" si="46"/>
        <v>MMA2 Drum Non-Zinc MEHQ 25 ppm</v>
      </c>
      <c r="T115" t="s">
        <v>35</v>
      </c>
      <c r="U115">
        <f t="shared" si="47"/>
        <v>950000</v>
      </c>
      <c r="V115">
        <f t="shared" si="54"/>
        <v>0</v>
      </c>
      <c r="W115">
        <f t="shared" si="53"/>
        <v>1000000</v>
      </c>
      <c r="X115">
        <f t="shared" si="53"/>
        <v>0</v>
      </c>
      <c r="Y115">
        <f t="shared" si="53"/>
        <v>0</v>
      </c>
      <c r="Z115">
        <f t="shared" si="53"/>
        <v>0</v>
      </c>
      <c r="AA115">
        <f t="shared" si="53"/>
        <v>0</v>
      </c>
      <c r="AB115">
        <f t="shared" si="53"/>
        <v>0</v>
      </c>
      <c r="AC115">
        <f t="shared" si="53"/>
        <v>0</v>
      </c>
      <c r="AD115" s="22">
        <f t="shared" si="35"/>
        <v>0</v>
      </c>
      <c r="AE115" s="22">
        <f t="shared" si="48"/>
        <v>23.75</v>
      </c>
      <c r="AF115" s="22">
        <f t="shared" si="49"/>
        <v>0</v>
      </c>
      <c r="AG115">
        <f t="shared" si="50"/>
        <v>0</v>
      </c>
      <c r="AH115">
        <f t="shared" si="51"/>
        <v>5000</v>
      </c>
      <c r="AI115">
        <f t="shared" si="52"/>
        <v>0</v>
      </c>
      <c r="AK115" t="s">
        <v>1155</v>
      </c>
      <c r="AL115" t="s">
        <v>1156</v>
      </c>
      <c r="AM115" t="s">
        <v>35</v>
      </c>
      <c r="AN115">
        <v>950000</v>
      </c>
      <c r="AO115">
        <v>0</v>
      </c>
      <c r="AP115">
        <v>1000000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23.75</v>
      </c>
      <c r="AY115">
        <v>0</v>
      </c>
      <c r="AZ115">
        <v>0</v>
      </c>
      <c r="BA115">
        <v>5000</v>
      </c>
      <c r="BB115">
        <v>0</v>
      </c>
    </row>
    <row r="116" spans="1:54" x14ac:dyDescent="0.25">
      <c r="A116" s="26" t="s">
        <v>735</v>
      </c>
      <c r="B116" s="26" t="str">
        <f t="shared" si="36"/>
        <v>F02</v>
      </c>
      <c r="C116" s="26" t="str">
        <f t="shared" si="37"/>
        <v>DN</v>
      </c>
      <c r="D116" s="26" t="str">
        <f t="shared" si="38"/>
        <v>02</v>
      </c>
      <c r="E116" s="26" t="str">
        <f t="shared" si="39"/>
        <v>0350</v>
      </c>
      <c r="F116" t="str">
        <f t="shared" si="31"/>
        <v>MMA2</v>
      </c>
      <c r="G116" t="str">
        <f t="shared" si="32"/>
        <v>MEHQ</v>
      </c>
      <c r="H116" s="12" t="s">
        <v>905</v>
      </c>
      <c r="I116" t="str">
        <f t="shared" si="33"/>
        <v>Z11F</v>
      </c>
      <c r="J116" t="str">
        <f t="shared" si="34"/>
        <v>Drum Non-Zinc</v>
      </c>
      <c r="K116" t="str">
        <f t="shared" si="40"/>
        <v>035</v>
      </c>
      <c r="L116" t="str">
        <f t="shared" si="41"/>
        <v>0</v>
      </c>
      <c r="M116" s="40">
        <f t="shared" si="42"/>
        <v>35</v>
      </c>
      <c r="N116" s="40" t="str">
        <f t="shared" si="43"/>
        <v>IA</v>
      </c>
      <c r="O116" s="40">
        <f t="shared" si="44"/>
        <v>5</v>
      </c>
      <c r="P116" s="40" t="s">
        <v>628</v>
      </c>
      <c r="Q116" s="40" t="str">
        <f t="shared" si="45"/>
        <v>DNMMA</v>
      </c>
      <c r="R116" t="str">
        <f t="shared" si="30"/>
        <v>Z11FMMA2DNMEHQ0350</v>
      </c>
      <c r="S116" t="str">
        <f t="shared" si="46"/>
        <v>MMA2 Drum Non-Zinc MEHQ 35 ppm</v>
      </c>
      <c r="T116" t="s">
        <v>35</v>
      </c>
      <c r="U116">
        <f t="shared" si="47"/>
        <v>950000</v>
      </c>
      <c r="V116">
        <f t="shared" si="54"/>
        <v>0</v>
      </c>
      <c r="W116">
        <f t="shared" si="53"/>
        <v>1000000</v>
      </c>
      <c r="X116">
        <f t="shared" si="53"/>
        <v>0</v>
      </c>
      <c r="Y116">
        <f t="shared" si="53"/>
        <v>0</v>
      </c>
      <c r="Z116">
        <f t="shared" si="53"/>
        <v>0</v>
      </c>
      <c r="AA116">
        <f t="shared" si="53"/>
        <v>0</v>
      </c>
      <c r="AB116">
        <f t="shared" si="53"/>
        <v>0</v>
      </c>
      <c r="AC116">
        <f t="shared" si="53"/>
        <v>0</v>
      </c>
      <c r="AD116" s="22">
        <f t="shared" si="35"/>
        <v>0</v>
      </c>
      <c r="AE116" s="22">
        <f t="shared" si="48"/>
        <v>33.25</v>
      </c>
      <c r="AF116" s="22">
        <f t="shared" si="49"/>
        <v>0</v>
      </c>
      <c r="AG116">
        <f t="shared" si="50"/>
        <v>0</v>
      </c>
      <c r="AH116">
        <f t="shared" si="51"/>
        <v>5000</v>
      </c>
      <c r="AI116">
        <f t="shared" si="52"/>
        <v>0</v>
      </c>
      <c r="AK116" t="s">
        <v>1157</v>
      </c>
      <c r="AL116" t="s">
        <v>1158</v>
      </c>
      <c r="AM116" t="s">
        <v>35</v>
      </c>
      <c r="AN116">
        <v>950000</v>
      </c>
      <c r="AO116">
        <v>0</v>
      </c>
      <c r="AP116">
        <v>1000000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33.25</v>
      </c>
      <c r="AY116">
        <v>0</v>
      </c>
      <c r="AZ116">
        <v>0</v>
      </c>
      <c r="BA116">
        <v>5000</v>
      </c>
      <c r="BB116">
        <v>0</v>
      </c>
    </row>
    <row r="117" spans="1:54" x14ac:dyDescent="0.25">
      <c r="A117" s="26" t="s">
        <v>736</v>
      </c>
      <c r="B117" s="26" t="str">
        <f t="shared" si="36"/>
        <v>F02</v>
      </c>
      <c r="C117" s="26" t="str">
        <f t="shared" si="37"/>
        <v>DN</v>
      </c>
      <c r="D117" s="26" t="str">
        <f t="shared" si="38"/>
        <v>02</v>
      </c>
      <c r="E117" s="26" t="str">
        <f t="shared" si="39"/>
        <v>0500</v>
      </c>
      <c r="F117" t="str">
        <f t="shared" si="31"/>
        <v>MMA2</v>
      </c>
      <c r="G117" t="str">
        <f t="shared" si="32"/>
        <v>MEHQ</v>
      </c>
      <c r="H117" s="12" t="s">
        <v>905</v>
      </c>
      <c r="I117" t="str">
        <f t="shared" si="33"/>
        <v>Z11F</v>
      </c>
      <c r="J117" t="str">
        <f t="shared" si="34"/>
        <v>Drum Non-Zinc</v>
      </c>
      <c r="K117" t="str">
        <f t="shared" si="40"/>
        <v>050</v>
      </c>
      <c r="L117" t="str">
        <f t="shared" si="41"/>
        <v>0</v>
      </c>
      <c r="M117" s="40">
        <f t="shared" si="42"/>
        <v>50</v>
      </c>
      <c r="N117" s="40" t="str">
        <f t="shared" si="43"/>
        <v>IA</v>
      </c>
      <c r="O117" s="40">
        <f t="shared" si="44"/>
        <v>5</v>
      </c>
      <c r="P117" s="40" t="s">
        <v>628</v>
      </c>
      <c r="Q117" s="40" t="str">
        <f t="shared" si="45"/>
        <v>DNMMA</v>
      </c>
      <c r="R117" t="str">
        <f t="shared" si="30"/>
        <v>Z11FMMA2DNMEHQ0500</v>
      </c>
      <c r="S117" t="str">
        <f t="shared" si="46"/>
        <v>MMA2 Drum Non-Zinc MEHQ 50 ppm</v>
      </c>
      <c r="T117" t="s">
        <v>35</v>
      </c>
      <c r="U117">
        <f t="shared" si="47"/>
        <v>950000</v>
      </c>
      <c r="V117">
        <f t="shared" si="54"/>
        <v>0</v>
      </c>
      <c r="W117">
        <f t="shared" si="53"/>
        <v>1000000</v>
      </c>
      <c r="X117">
        <f t="shared" si="53"/>
        <v>0</v>
      </c>
      <c r="Y117">
        <f t="shared" si="53"/>
        <v>0</v>
      </c>
      <c r="Z117">
        <f t="shared" si="53"/>
        <v>0</v>
      </c>
      <c r="AA117">
        <f t="shared" si="53"/>
        <v>0</v>
      </c>
      <c r="AB117">
        <f t="shared" si="53"/>
        <v>0</v>
      </c>
      <c r="AC117">
        <f t="shared" si="53"/>
        <v>0</v>
      </c>
      <c r="AD117" s="22">
        <f t="shared" si="35"/>
        <v>0</v>
      </c>
      <c r="AE117" s="22">
        <f t="shared" si="48"/>
        <v>47.5</v>
      </c>
      <c r="AF117" s="22">
        <f t="shared" si="49"/>
        <v>0</v>
      </c>
      <c r="AG117">
        <f t="shared" si="50"/>
        <v>0</v>
      </c>
      <c r="AH117">
        <f t="shared" si="51"/>
        <v>5000</v>
      </c>
      <c r="AI117">
        <f t="shared" si="52"/>
        <v>0</v>
      </c>
      <c r="AK117" t="s">
        <v>1159</v>
      </c>
      <c r="AL117" t="s">
        <v>1160</v>
      </c>
      <c r="AM117" t="s">
        <v>35</v>
      </c>
      <c r="AN117">
        <v>950000</v>
      </c>
      <c r="AO117">
        <v>0</v>
      </c>
      <c r="AP117">
        <v>1000000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47.5</v>
      </c>
      <c r="AY117">
        <v>0</v>
      </c>
      <c r="AZ117">
        <v>0</v>
      </c>
      <c r="BA117">
        <v>5000</v>
      </c>
      <c r="BB117">
        <v>0</v>
      </c>
    </row>
    <row r="118" spans="1:54" x14ac:dyDescent="0.25">
      <c r="A118" s="26" t="s">
        <v>737</v>
      </c>
      <c r="B118" s="26" t="str">
        <f t="shared" si="36"/>
        <v>F02</v>
      </c>
      <c r="C118" s="26" t="str">
        <f t="shared" si="37"/>
        <v>DN</v>
      </c>
      <c r="D118" s="26" t="str">
        <f t="shared" si="38"/>
        <v>02</v>
      </c>
      <c r="E118" s="26" t="str">
        <f t="shared" si="39"/>
        <v>1000</v>
      </c>
      <c r="F118" t="str">
        <f t="shared" si="31"/>
        <v>MMA2</v>
      </c>
      <c r="G118" t="str">
        <f t="shared" si="32"/>
        <v>MEHQ</v>
      </c>
      <c r="H118" s="12" t="s">
        <v>905</v>
      </c>
      <c r="I118" t="str">
        <f t="shared" si="33"/>
        <v>Z11F</v>
      </c>
      <c r="J118" t="str">
        <f t="shared" si="34"/>
        <v>Drum Non-Zinc</v>
      </c>
      <c r="K118" t="str">
        <f t="shared" si="40"/>
        <v>100</v>
      </c>
      <c r="L118" t="str">
        <f t="shared" si="41"/>
        <v>0</v>
      </c>
      <c r="M118" s="40">
        <f t="shared" si="42"/>
        <v>100</v>
      </c>
      <c r="N118" s="40" t="str">
        <f t="shared" si="43"/>
        <v>IA</v>
      </c>
      <c r="O118" s="40">
        <f t="shared" si="44"/>
        <v>5</v>
      </c>
      <c r="P118" s="40" t="s">
        <v>628</v>
      </c>
      <c r="Q118" s="40" t="str">
        <f t="shared" si="45"/>
        <v>DNMMA</v>
      </c>
      <c r="R118" t="str">
        <f t="shared" si="30"/>
        <v>Z11FMMA2DNMEHQ1000</v>
      </c>
      <c r="S118" t="str">
        <f t="shared" si="46"/>
        <v>MMA2 Drum Non-Zinc MEHQ 100 ppm</v>
      </c>
      <c r="T118" t="s">
        <v>35</v>
      </c>
      <c r="U118">
        <f t="shared" si="47"/>
        <v>950000</v>
      </c>
      <c r="V118">
        <f t="shared" si="54"/>
        <v>0</v>
      </c>
      <c r="W118">
        <f t="shared" si="53"/>
        <v>1000000</v>
      </c>
      <c r="X118">
        <f t="shared" si="53"/>
        <v>0</v>
      </c>
      <c r="Y118">
        <f t="shared" si="53"/>
        <v>0</v>
      </c>
      <c r="Z118">
        <f t="shared" si="53"/>
        <v>0</v>
      </c>
      <c r="AA118">
        <f t="shared" si="53"/>
        <v>0</v>
      </c>
      <c r="AB118">
        <f t="shared" si="53"/>
        <v>0</v>
      </c>
      <c r="AC118">
        <f t="shared" si="53"/>
        <v>0</v>
      </c>
      <c r="AD118" s="22">
        <f t="shared" si="35"/>
        <v>0</v>
      </c>
      <c r="AE118" s="22">
        <f t="shared" si="48"/>
        <v>95</v>
      </c>
      <c r="AF118" s="22">
        <f t="shared" si="49"/>
        <v>0</v>
      </c>
      <c r="AG118">
        <f t="shared" si="50"/>
        <v>0</v>
      </c>
      <c r="AH118">
        <f t="shared" si="51"/>
        <v>5000</v>
      </c>
      <c r="AI118">
        <f t="shared" si="52"/>
        <v>0</v>
      </c>
      <c r="AK118" t="s">
        <v>1161</v>
      </c>
      <c r="AL118" t="s">
        <v>1162</v>
      </c>
      <c r="AM118" t="s">
        <v>35</v>
      </c>
      <c r="AN118">
        <v>950000</v>
      </c>
      <c r="AO118">
        <v>0</v>
      </c>
      <c r="AP118">
        <v>1000000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95</v>
      </c>
      <c r="AY118">
        <v>0</v>
      </c>
      <c r="AZ118">
        <v>0</v>
      </c>
      <c r="BA118">
        <v>5000</v>
      </c>
      <c r="BB118">
        <v>0</v>
      </c>
    </row>
    <row r="119" spans="1:54" x14ac:dyDescent="0.25">
      <c r="A119" s="26" t="s">
        <v>738</v>
      </c>
      <c r="B119" s="26" t="str">
        <f t="shared" si="36"/>
        <v>F02</v>
      </c>
      <c r="C119" s="26" t="str">
        <f t="shared" si="37"/>
        <v>DN</v>
      </c>
      <c r="D119" s="26" t="str">
        <f t="shared" si="38"/>
        <v>02</v>
      </c>
      <c r="E119" s="26" t="str">
        <f t="shared" si="39"/>
        <v>2000</v>
      </c>
      <c r="F119" t="str">
        <f t="shared" si="31"/>
        <v>MMA2</v>
      </c>
      <c r="G119" t="str">
        <f t="shared" si="32"/>
        <v>MEHQ</v>
      </c>
      <c r="H119" s="12" t="s">
        <v>905</v>
      </c>
      <c r="I119" t="str">
        <f t="shared" si="33"/>
        <v>Z11F</v>
      </c>
      <c r="J119" t="str">
        <f t="shared" si="34"/>
        <v>Drum Non-Zinc</v>
      </c>
      <c r="K119" t="str">
        <f t="shared" si="40"/>
        <v>200</v>
      </c>
      <c r="L119" t="str">
        <f t="shared" si="41"/>
        <v>0</v>
      </c>
      <c r="M119" s="40">
        <f t="shared" si="42"/>
        <v>200</v>
      </c>
      <c r="N119" s="40" t="str">
        <f t="shared" si="43"/>
        <v>IA</v>
      </c>
      <c r="O119" s="40">
        <f t="shared" si="44"/>
        <v>5</v>
      </c>
      <c r="P119" s="40" t="s">
        <v>628</v>
      </c>
      <c r="Q119" s="40" t="str">
        <f t="shared" si="45"/>
        <v>DNMMA</v>
      </c>
      <c r="R119" t="str">
        <f t="shared" si="30"/>
        <v>Z11FMMA2DNMEHQ2000</v>
      </c>
      <c r="S119" t="str">
        <f t="shared" si="46"/>
        <v>MMA2 Drum Non-Zinc MEHQ 200 ppm</v>
      </c>
      <c r="T119" t="s">
        <v>35</v>
      </c>
      <c r="U119">
        <f t="shared" si="47"/>
        <v>950000</v>
      </c>
      <c r="V119">
        <f t="shared" si="54"/>
        <v>0</v>
      </c>
      <c r="W119">
        <f t="shared" si="53"/>
        <v>1000000</v>
      </c>
      <c r="X119">
        <f t="shared" si="53"/>
        <v>0</v>
      </c>
      <c r="Y119">
        <f t="shared" si="53"/>
        <v>0</v>
      </c>
      <c r="Z119">
        <f t="shared" si="53"/>
        <v>0</v>
      </c>
      <c r="AA119">
        <f t="shared" si="53"/>
        <v>0</v>
      </c>
      <c r="AB119">
        <f t="shared" si="53"/>
        <v>0</v>
      </c>
      <c r="AC119">
        <f t="shared" si="53"/>
        <v>0</v>
      </c>
      <c r="AD119" s="22">
        <f t="shared" si="35"/>
        <v>0</v>
      </c>
      <c r="AE119" s="22">
        <f t="shared" si="48"/>
        <v>190</v>
      </c>
      <c r="AF119" s="22">
        <f t="shared" si="49"/>
        <v>0</v>
      </c>
      <c r="AG119">
        <f t="shared" si="50"/>
        <v>0</v>
      </c>
      <c r="AH119">
        <f t="shared" si="51"/>
        <v>5000</v>
      </c>
      <c r="AI119">
        <f t="shared" si="52"/>
        <v>0</v>
      </c>
      <c r="AK119" t="s">
        <v>1163</v>
      </c>
      <c r="AL119" t="s">
        <v>1164</v>
      </c>
      <c r="AM119" t="s">
        <v>35</v>
      </c>
      <c r="AN119">
        <v>950000</v>
      </c>
      <c r="AO119">
        <v>0</v>
      </c>
      <c r="AP119">
        <v>1000000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190</v>
      </c>
      <c r="AY119">
        <v>0</v>
      </c>
      <c r="AZ119">
        <v>0</v>
      </c>
      <c r="BA119">
        <v>5000</v>
      </c>
      <c r="BB119">
        <v>0</v>
      </c>
    </row>
    <row r="120" spans="1:54" x14ac:dyDescent="0.25">
      <c r="A120" s="26" t="s">
        <v>739</v>
      </c>
      <c r="B120" s="26" t="str">
        <f t="shared" si="36"/>
        <v>F02</v>
      </c>
      <c r="C120" s="26" t="str">
        <f t="shared" si="37"/>
        <v>DN</v>
      </c>
      <c r="D120" s="26" t="str">
        <f t="shared" si="38"/>
        <v>01</v>
      </c>
      <c r="E120" s="26" t="str">
        <f t="shared" si="39"/>
        <v>0050</v>
      </c>
      <c r="F120" t="str">
        <f t="shared" si="31"/>
        <v>MMA2</v>
      </c>
      <c r="G120" t="str">
        <f t="shared" si="32"/>
        <v>IA</v>
      </c>
      <c r="H120" s="12" t="s">
        <v>905</v>
      </c>
      <c r="I120" t="str">
        <f t="shared" si="33"/>
        <v>Z11F</v>
      </c>
      <c r="J120" t="str">
        <f t="shared" si="34"/>
        <v>Drum Non-Zinc</v>
      </c>
      <c r="K120" t="str">
        <f t="shared" si="40"/>
        <v>005</v>
      </c>
      <c r="L120" t="str">
        <f t="shared" si="41"/>
        <v>0</v>
      </c>
      <c r="M120" s="40">
        <f t="shared" si="42"/>
        <v>5</v>
      </c>
      <c r="N120" s="40" t="str">
        <f t="shared" si="43"/>
        <v>IA</v>
      </c>
      <c r="O120" s="40">
        <f t="shared" si="44"/>
        <v>5</v>
      </c>
      <c r="P120" s="40" t="s">
        <v>628</v>
      </c>
      <c r="Q120" s="40" t="str">
        <f t="shared" si="45"/>
        <v>DNMMA</v>
      </c>
      <c r="R120" t="str">
        <f t="shared" si="30"/>
        <v>Z11FMMA2DNIA0050</v>
      </c>
      <c r="S120" t="str">
        <f t="shared" si="46"/>
        <v>MMA2 Drum Non-Zinc IA 5 ppm</v>
      </c>
      <c r="T120" t="s">
        <v>35</v>
      </c>
      <c r="U120">
        <f t="shared" si="47"/>
        <v>950000</v>
      </c>
      <c r="V120">
        <f t="shared" si="54"/>
        <v>0</v>
      </c>
      <c r="W120">
        <f t="shared" si="53"/>
        <v>1000000</v>
      </c>
      <c r="X120">
        <f t="shared" si="53"/>
        <v>0</v>
      </c>
      <c r="Y120">
        <f t="shared" si="53"/>
        <v>0</v>
      </c>
      <c r="Z120">
        <f t="shared" si="53"/>
        <v>0</v>
      </c>
      <c r="AA120">
        <f t="shared" si="53"/>
        <v>0</v>
      </c>
      <c r="AB120">
        <f t="shared" si="53"/>
        <v>0</v>
      </c>
      <c r="AC120">
        <f t="shared" si="53"/>
        <v>0</v>
      </c>
      <c r="AD120" s="22">
        <f t="shared" si="35"/>
        <v>0</v>
      </c>
      <c r="AE120" s="22">
        <f t="shared" si="48"/>
        <v>0</v>
      </c>
      <c r="AF120" s="22">
        <f t="shared" si="49"/>
        <v>0</v>
      </c>
      <c r="AG120">
        <f t="shared" si="50"/>
        <v>0</v>
      </c>
      <c r="AH120">
        <f t="shared" si="51"/>
        <v>5000</v>
      </c>
      <c r="AI120">
        <f t="shared" si="52"/>
        <v>0</v>
      </c>
      <c r="AK120" t="s">
        <v>1165</v>
      </c>
      <c r="AL120" t="s">
        <v>1166</v>
      </c>
      <c r="AM120" t="s">
        <v>35</v>
      </c>
      <c r="AN120">
        <v>950000</v>
      </c>
      <c r="AO120">
        <v>0</v>
      </c>
      <c r="AP120">
        <v>1000000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5000</v>
      </c>
      <c r="BB120">
        <v>0</v>
      </c>
    </row>
    <row r="121" spans="1:54" x14ac:dyDescent="0.25">
      <c r="A121" s="26" t="s">
        <v>740</v>
      </c>
      <c r="B121" s="26" t="str">
        <f t="shared" si="36"/>
        <v>F02</v>
      </c>
      <c r="C121" s="26" t="str">
        <f t="shared" si="37"/>
        <v>DN</v>
      </c>
      <c r="D121" s="26" t="str">
        <f t="shared" si="38"/>
        <v>01</v>
      </c>
      <c r="E121" s="26" t="str">
        <f t="shared" si="39"/>
        <v>0100</v>
      </c>
      <c r="F121" t="str">
        <f t="shared" si="31"/>
        <v>MMA2</v>
      </c>
      <c r="G121" t="str">
        <f t="shared" si="32"/>
        <v>IA</v>
      </c>
      <c r="H121" s="12" t="s">
        <v>905</v>
      </c>
      <c r="I121" t="str">
        <f t="shared" si="33"/>
        <v>Z11F</v>
      </c>
      <c r="J121" t="str">
        <f t="shared" si="34"/>
        <v>Drum Non-Zinc</v>
      </c>
      <c r="K121" t="str">
        <f t="shared" si="40"/>
        <v>010</v>
      </c>
      <c r="L121" t="str">
        <f t="shared" si="41"/>
        <v>0</v>
      </c>
      <c r="M121" s="40">
        <f t="shared" si="42"/>
        <v>10</v>
      </c>
      <c r="N121" s="40" t="str">
        <f t="shared" si="43"/>
        <v>IA</v>
      </c>
      <c r="O121" s="40">
        <f t="shared" si="44"/>
        <v>5</v>
      </c>
      <c r="P121" s="40" t="s">
        <v>628</v>
      </c>
      <c r="Q121" s="40" t="str">
        <f t="shared" si="45"/>
        <v>DNMMA</v>
      </c>
      <c r="R121" t="str">
        <f t="shared" si="30"/>
        <v>Z11FMMA2DNIA0100</v>
      </c>
      <c r="S121" t="str">
        <f t="shared" si="46"/>
        <v>MMA2 Drum Non-Zinc IA 10 ppm</v>
      </c>
      <c r="T121" t="s">
        <v>35</v>
      </c>
      <c r="U121">
        <f t="shared" si="47"/>
        <v>950000</v>
      </c>
      <c r="V121">
        <f t="shared" si="54"/>
        <v>0</v>
      </c>
      <c r="W121">
        <f t="shared" si="53"/>
        <v>1000000</v>
      </c>
      <c r="X121">
        <f t="shared" si="53"/>
        <v>0</v>
      </c>
      <c r="Y121">
        <f t="shared" si="53"/>
        <v>0</v>
      </c>
      <c r="Z121">
        <f t="shared" si="53"/>
        <v>0</v>
      </c>
      <c r="AA121">
        <f t="shared" si="53"/>
        <v>0</v>
      </c>
      <c r="AB121">
        <f t="shared" si="53"/>
        <v>0</v>
      </c>
      <c r="AC121">
        <f t="shared" si="53"/>
        <v>0</v>
      </c>
      <c r="AD121" s="22">
        <f t="shared" si="35"/>
        <v>4.75</v>
      </c>
      <c r="AE121" s="22">
        <f t="shared" si="48"/>
        <v>0</v>
      </c>
      <c r="AF121" s="22">
        <f t="shared" si="49"/>
        <v>0</v>
      </c>
      <c r="AG121">
        <f t="shared" si="50"/>
        <v>0</v>
      </c>
      <c r="AH121">
        <f t="shared" si="51"/>
        <v>5000</v>
      </c>
      <c r="AI121">
        <f t="shared" si="52"/>
        <v>0</v>
      </c>
      <c r="AK121" t="s">
        <v>1167</v>
      </c>
      <c r="AL121" t="s">
        <v>1168</v>
      </c>
      <c r="AM121" t="s">
        <v>35</v>
      </c>
      <c r="AN121">
        <v>950000</v>
      </c>
      <c r="AO121">
        <v>0</v>
      </c>
      <c r="AP121">
        <v>1000000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4.75</v>
      </c>
      <c r="AX121">
        <v>0</v>
      </c>
      <c r="AY121">
        <v>0</v>
      </c>
      <c r="AZ121">
        <v>0</v>
      </c>
      <c r="BA121">
        <v>5000</v>
      </c>
      <c r="BB121">
        <v>0</v>
      </c>
    </row>
    <row r="122" spans="1:54" x14ac:dyDescent="0.25">
      <c r="A122" s="26" t="s">
        <v>741</v>
      </c>
      <c r="B122" s="26" t="str">
        <f t="shared" si="36"/>
        <v>F02</v>
      </c>
      <c r="C122" s="26" t="str">
        <f t="shared" si="37"/>
        <v>DN</v>
      </c>
      <c r="D122" s="26" t="str">
        <f t="shared" si="38"/>
        <v>01</v>
      </c>
      <c r="E122" s="26" t="str">
        <f t="shared" si="39"/>
        <v>0120</v>
      </c>
      <c r="F122" t="str">
        <f t="shared" si="31"/>
        <v>MMA2</v>
      </c>
      <c r="G122" t="str">
        <f t="shared" si="32"/>
        <v>IA</v>
      </c>
      <c r="H122" s="12" t="s">
        <v>905</v>
      </c>
      <c r="I122" t="str">
        <f t="shared" si="33"/>
        <v>Z11F</v>
      </c>
      <c r="J122" t="str">
        <f t="shared" si="34"/>
        <v>Drum Non-Zinc</v>
      </c>
      <c r="K122" t="str">
        <f t="shared" si="40"/>
        <v>012</v>
      </c>
      <c r="L122" t="str">
        <f t="shared" si="41"/>
        <v>0</v>
      </c>
      <c r="M122" s="40">
        <f t="shared" si="42"/>
        <v>12</v>
      </c>
      <c r="N122" s="40" t="str">
        <f t="shared" si="43"/>
        <v>IA</v>
      </c>
      <c r="O122" s="40">
        <f t="shared" si="44"/>
        <v>5</v>
      </c>
      <c r="P122" s="40" t="s">
        <v>628</v>
      </c>
      <c r="Q122" s="40" t="str">
        <f t="shared" si="45"/>
        <v>DNMMA</v>
      </c>
      <c r="R122" t="str">
        <f t="shared" si="30"/>
        <v>Z11FMMA2DNIA0120</v>
      </c>
      <c r="S122" t="str">
        <f t="shared" si="46"/>
        <v>MMA2 Drum Non-Zinc IA 12 ppm</v>
      </c>
      <c r="T122" t="s">
        <v>35</v>
      </c>
      <c r="U122">
        <f t="shared" si="47"/>
        <v>950000</v>
      </c>
      <c r="V122">
        <f t="shared" si="54"/>
        <v>0</v>
      </c>
      <c r="W122">
        <f t="shared" si="53"/>
        <v>1000000</v>
      </c>
      <c r="X122">
        <f t="shared" si="53"/>
        <v>0</v>
      </c>
      <c r="Y122">
        <f t="shared" si="53"/>
        <v>0</v>
      </c>
      <c r="Z122">
        <f t="shared" si="53"/>
        <v>0</v>
      </c>
      <c r="AA122">
        <f t="shared" si="53"/>
        <v>0</v>
      </c>
      <c r="AB122">
        <f t="shared" si="53"/>
        <v>0</v>
      </c>
      <c r="AC122">
        <f t="shared" si="53"/>
        <v>0</v>
      </c>
      <c r="AD122" s="22">
        <f t="shared" si="35"/>
        <v>6.6499999999999995</v>
      </c>
      <c r="AE122" s="22">
        <f t="shared" si="48"/>
        <v>0</v>
      </c>
      <c r="AF122" s="22">
        <f t="shared" si="49"/>
        <v>0</v>
      </c>
      <c r="AG122">
        <f t="shared" si="50"/>
        <v>0</v>
      </c>
      <c r="AH122">
        <f t="shared" si="51"/>
        <v>5000</v>
      </c>
      <c r="AI122">
        <f t="shared" si="52"/>
        <v>0</v>
      </c>
      <c r="AK122" t="s">
        <v>1169</v>
      </c>
      <c r="AL122" t="s">
        <v>1170</v>
      </c>
      <c r="AM122" t="s">
        <v>35</v>
      </c>
      <c r="AN122">
        <v>950000</v>
      </c>
      <c r="AO122">
        <v>0</v>
      </c>
      <c r="AP122">
        <v>1000000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6.6499999999999995</v>
      </c>
      <c r="AX122">
        <v>0</v>
      </c>
      <c r="AY122">
        <v>0</v>
      </c>
      <c r="AZ122">
        <v>0</v>
      </c>
      <c r="BA122">
        <v>5000</v>
      </c>
      <c r="BB122">
        <v>0</v>
      </c>
    </row>
    <row r="123" spans="1:54" x14ac:dyDescent="0.25">
      <c r="A123" s="26" t="s">
        <v>742</v>
      </c>
      <c r="B123" s="26" t="str">
        <f t="shared" si="36"/>
        <v>F02</v>
      </c>
      <c r="C123" s="26" t="str">
        <f t="shared" si="37"/>
        <v>DN</v>
      </c>
      <c r="D123" s="26" t="str">
        <f t="shared" si="38"/>
        <v>01</v>
      </c>
      <c r="E123" s="26" t="str">
        <f t="shared" si="39"/>
        <v>0150</v>
      </c>
      <c r="F123" t="str">
        <f t="shared" si="31"/>
        <v>MMA2</v>
      </c>
      <c r="G123" t="str">
        <f t="shared" si="32"/>
        <v>IA</v>
      </c>
      <c r="H123" s="12" t="s">
        <v>905</v>
      </c>
      <c r="I123" t="str">
        <f t="shared" si="33"/>
        <v>Z11F</v>
      </c>
      <c r="J123" t="str">
        <f t="shared" si="34"/>
        <v>Drum Non-Zinc</v>
      </c>
      <c r="K123" t="str">
        <f t="shared" si="40"/>
        <v>015</v>
      </c>
      <c r="L123" t="str">
        <f t="shared" si="41"/>
        <v>0</v>
      </c>
      <c r="M123" s="40">
        <f t="shared" si="42"/>
        <v>15</v>
      </c>
      <c r="N123" s="40" t="str">
        <f t="shared" si="43"/>
        <v>IA</v>
      </c>
      <c r="O123" s="40">
        <f t="shared" si="44"/>
        <v>5</v>
      </c>
      <c r="P123" s="40" t="s">
        <v>628</v>
      </c>
      <c r="Q123" s="40" t="str">
        <f t="shared" si="45"/>
        <v>DNMMA</v>
      </c>
      <c r="R123" t="str">
        <f t="shared" si="30"/>
        <v>Z11FMMA2DNIA0150</v>
      </c>
      <c r="S123" t="str">
        <f t="shared" si="46"/>
        <v>MMA2 Drum Non-Zinc IA 15 ppm</v>
      </c>
      <c r="T123" t="s">
        <v>35</v>
      </c>
      <c r="U123">
        <f t="shared" si="47"/>
        <v>950000</v>
      </c>
      <c r="V123">
        <f t="shared" si="54"/>
        <v>0</v>
      </c>
      <c r="W123">
        <f t="shared" si="53"/>
        <v>1000000</v>
      </c>
      <c r="X123">
        <f t="shared" si="53"/>
        <v>0</v>
      </c>
      <c r="Y123">
        <f t="shared" si="53"/>
        <v>0</v>
      </c>
      <c r="Z123">
        <f t="shared" si="53"/>
        <v>0</v>
      </c>
      <c r="AA123">
        <f t="shared" si="53"/>
        <v>0</v>
      </c>
      <c r="AB123">
        <f t="shared" si="53"/>
        <v>0</v>
      </c>
      <c r="AC123">
        <f t="shared" si="53"/>
        <v>0</v>
      </c>
      <c r="AD123" s="22">
        <f t="shared" si="35"/>
        <v>9.5</v>
      </c>
      <c r="AE123" s="22">
        <f t="shared" si="48"/>
        <v>0</v>
      </c>
      <c r="AF123" s="22">
        <f t="shared" si="49"/>
        <v>0</v>
      </c>
      <c r="AG123">
        <f t="shared" si="50"/>
        <v>0</v>
      </c>
      <c r="AH123">
        <f t="shared" si="51"/>
        <v>5000</v>
      </c>
      <c r="AI123">
        <f t="shared" si="52"/>
        <v>0</v>
      </c>
      <c r="AK123" t="s">
        <v>1171</v>
      </c>
      <c r="AL123" t="s">
        <v>1172</v>
      </c>
      <c r="AM123" t="s">
        <v>35</v>
      </c>
      <c r="AN123">
        <v>950000</v>
      </c>
      <c r="AO123">
        <v>0</v>
      </c>
      <c r="AP123">
        <v>1000000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9.5</v>
      </c>
      <c r="AX123">
        <v>0</v>
      </c>
      <c r="AY123">
        <v>0</v>
      </c>
      <c r="AZ123">
        <v>0</v>
      </c>
      <c r="BA123">
        <v>5000</v>
      </c>
      <c r="BB123">
        <v>0</v>
      </c>
    </row>
    <row r="124" spans="1:54" x14ac:dyDescent="0.25">
      <c r="A124" s="26" t="s">
        <v>743</v>
      </c>
      <c r="B124" s="26" t="str">
        <f t="shared" si="36"/>
        <v>F02</v>
      </c>
      <c r="C124" s="26" t="str">
        <f t="shared" si="37"/>
        <v>DN</v>
      </c>
      <c r="D124" s="26" t="str">
        <f t="shared" si="38"/>
        <v>01</v>
      </c>
      <c r="E124" s="26" t="str">
        <f t="shared" si="39"/>
        <v>0200</v>
      </c>
      <c r="F124" t="str">
        <f t="shared" si="31"/>
        <v>MMA2</v>
      </c>
      <c r="G124" t="str">
        <f t="shared" si="32"/>
        <v>IA</v>
      </c>
      <c r="H124" s="12" t="s">
        <v>905</v>
      </c>
      <c r="I124" t="str">
        <f t="shared" si="33"/>
        <v>Z11F</v>
      </c>
      <c r="J124" t="str">
        <f t="shared" si="34"/>
        <v>Drum Non-Zinc</v>
      </c>
      <c r="K124" t="str">
        <f t="shared" si="40"/>
        <v>020</v>
      </c>
      <c r="L124" t="str">
        <f t="shared" si="41"/>
        <v>0</v>
      </c>
      <c r="M124" s="40">
        <f t="shared" si="42"/>
        <v>20</v>
      </c>
      <c r="N124" s="40" t="str">
        <f t="shared" si="43"/>
        <v>IA</v>
      </c>
      <c r="O124" s="40">
        <f t="shared" si="44"/>
        <v>5</v>
      </c>
      <c r="P124" s="40" t="s">
        <v>628</v>
      </c>
      <c r="Q124" s="40" t="str">
        <f t="shared" si="45"/>
        <v>DNMMA</v>
      </c>
      <c r="R124" t="str">
        <f t="shared" si="30"/>
        <v>Z11FMMA2DNIA0200</v>
      </c>
      <c r="S124" t="str">
        <f t="shared" si="46"/>
        <v>MMA2 Drum Non-Zinc IA 20 ppm</v>
      </c>
      <c r="T124" t="s">
        <v>35</v>
      </c>
      <c r="U124">
        <f t="shared" si="47"/>
        <v>950000</v>
      </c>
      <c r="V124">
        <f t="shared" si="54"/>
        <v>0</v>
      </c>
      <c r="W124">
        <f t="shared" si="53"/>
        <v>1000000</v>
      </c>
      <c r="X124">
        <f t="shared" si="53"/>
        <v>0</v>
      </c>
      <c r="Y124">
        <f t="shared" si="53"/>
        <v>0</v>
      </c>
      <c r="Z124">
        <f t="shared" si="53"/>
        <v>0</v>
      </c>
      <c r="AA124">
        <f t="shared" si="53"/>
        <v>0</v>
      </c>
      <c r="AB124">
        <f t="shared" si="53"/>
        <v>0</v>
      </c>
      <c r="AC124">
        <f t="shared" si="53"/>
        <v>0</v>
      </c>
      <c r="AD124" s="22">
        <f t="shared" si="35"/>
        <v>14.25</v>
      </c>
      <c r="AE124" s="22">
        <f t="shared" si="48"/>
        <v>0</v>
      </c>
      <c r="AF124" s="22">
        <f t="shared" si="49"/>
        <v>0</v>
      </c>
      <c r="AG124">
        <f t="shared" si="50"/>
        <v>0</v>
      </c>
      <c r="AH124">
        <f t="shared" si="51"/>
        <v>5000</v>
      </c>
      <c r="AI124">
        <f t="shared" si="52"/>
        <v>0</v>
      </c>
      <c r="AK124" t="s">
        <v>1173</v>
      </c>
      <c r="AL124" t="s">
        <v>1174</v>
      </c>
      <c r="AM124" t="s">
        <v>35</v>
      </c>
      <c r="AN124">
        <v>950000</v>
      </c>
      <c r="AO124">
        <v>0</v>
      </c>
      <c r="AP124">
        <v>1000000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14.25</v>
      </c>
      <c r="AX124">
        <v>0</v>
      </c>
      <c r="AY124">
        <v>0</v>
      </c>
      <c r="AZ124">
        <v>0</v>
      </c>
      <c r="BA124">
        <v>5000</v>
      </c>
      <c r="BB124">
        <v>0</v>
      </c>
    </row>
    <row r="125" spans="1:54" x14ac:dyDescent="0.25">
      <c r="A125" s="26" t="s">
        <v>744</v>
      </c>
      <c r="B125" s="26" t="str">
        <f t="shared" si="36"/>
        <v>F02</v>
      </c>
      <c r="C125" s="26" t="str">
        <f t="shared" si="37"/>
        <v>DN</v>
      </c>
      <c r="D125" s="26" t="str">
        <f t="shared" si="38"/>
        <v>01</v>
      </c>
      <c r="E125" s="26" t="str">
        <f t="shared" si="39"/>
        <v>0450</v>
      </c>
      <c r="F125" t="str">
        <f t="shared" si="31"/>
        <v>MMA2</v>
      </c>
      <c r="G125" t="str">
        <f t="shared" si="32"/>
        <v>IA</v>
      </c>
      <c r="H125" s="12" t="s">
        <v>905</v>
      </c>
      <c r="I125" t="str">
        <f t="shared" si="33"/>
        <v>Z11F</v>
      </c>
      <c r="J125" t="str">
        <f t="shared" si="34"/>
        <v>Drum Non-Zinc</v>
      </c>
      <c r="K125" t="str">
        <f t="shared" si="40"/>
        <v>045</v>
      </c>
      <c r="L125" t="str">
        <f t="shared" si="41"/>
        <v>0</v>
      </c>
      <c r="M125" s="40">
        <f t="shared" si="42"/>
        <v>45</v>
      </c>
      <c r="N125" s="40" t="str">
        <f t="shared" si="43"/>
        <v>IA</v>
      </c>
      <c r="O125" s="40">
        <f t="shared" si="44"/>
        <v>5</v>
      </c>
      <c r="P125" s="40" t="s">
        <v>628</v>
      </c>
      <c r="Q125" s="40" t="str">
        <f t="shared" si="45"/>
        <v>DNMMA</v>
      </c>
      <c r="R125" t="str">
        <f t="shared" si="30"/>
        <v>Z11FMMA2DNIA0450</v>
      </c>
      <c r="S125" t="str">
        <f t="shared" si="46"/>
        <v>MMA2 Drum Non-Zinc IA 45 ppm</v>
      </c>
      <c r="T125" t="s">
        <v>35</v>
      </c>
      <c r="U125">
        <f t="shared" si="47"/>
        <v>950000</v>
      </c>
      <c r="V125">
        <f t="shared" si="54"/>
        <v>0</v>
      </c>
      <c r="W125">
        <f t="shared" si="53"/>
        <v>1000000</v>
      </c>
      <c r="X125">
        <f t="shared" si="53"/>
        <v>0</v>
      </c>
      <c r="Y125">
        <f t="shared" si="53"/>
        <v>0</v>
      </c>
      <c r="Z125">
        <f t="shared" si="53"/>
        <v>0</v>
      </c>
      <c r="AA125">
        <f t="shared" si="53"/>
        <v>0</v>
      </c>
      <c r="AB125">
        <f t="shared" si="53"/>
        <v>0</v>
      </c>
      <c r="AC125">
        <f t="shared" si="53"/>
        <v>0</v>
      </c>
      <c r="AD125" s="22">
        <f t="shared" si="35"/>
        <v>38</v>
      </c>
      <c r="AE125" s="22">
        <f t="shared" si="48"/>
        <v>0</v>
      </c>
      <c r="AF125" s="22">
        <f t="shared" si="49"/>
        <v>0</v>
      </c>
      <c r="AG125">
        <f t="shared" si="50"/>
        <v>0</v>
      </c>
      <c r="AH125">
        <f t="shared" si="51"/>
        <v>5000</v>
      </c>
      <c r="AI125">
        <f t="shared" si="52"/>
        <v>0</v>
      </c>
      <c r="AK125" t="s">
        <v>1175</v>
      </c>
      <c r="AL125" t="s">
        <v>1176</v>
      </c>
      <c r="AM125" t="s">
        <v>35</v>
      </c>
      <c r="AN125">
        <v>950000</v>
      </c>
      <c r="AO125">
        <v>0</v>
      </c>
      <c r="AP125">
        <v>1000000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38</v>
      </c>
      <c r="AX125">
        <v>0</v>
      </c>
      <c r="AY125">
        <v>0</v>
      </c>
      <c r="AZ125">
        <v>0</v>
      </c>
      <c r="BA125">
        <v>5000</v>
      </c>
      <c r="BB125">
        <v>0</v>
      </c>
    </row>
    <row r="126" spans="1:54" x14ac:dyDescent="0.25">
      <c r="A126" s="26" t="s">
        <v>745</v>
      </c>
      <c r="B126" s="26" t="str">
        <f t="shared" si="36"/>
        <v>F02</v>
      </c>
      <c r="C126" s="26" t="str">
        <f t="shared" si="37"/>
        <v>DN</v>
      </c>
      <c r="D126" s="26" t="str">
        <f t="shared" si="38"/>
        <v>01</v>
      </c>
      <c r="E126" s="26" t="str">
        <f t="shared" si="39"/>
        <v>0500</v>
      </c>
      <c r="F126" t="str">
        <f t="shared" si="31"/>
        <v>MMA2</v>
      </c>
      <c r="G126" t="str">
        <f t="shared" si="32"/>
        <v>IA</v>
      </c>
      <c r="H126" s="12" t="s">
        <v>905</v>
      </c>
      <c r="I126" t="str">
        <f t="shared" si="33"/>
        <v>Z11F</v>
      </c>
      <c r="J126" t="str">
        <f t="shared" si="34"/>
        <v>Drum Non-Zinc</v>
      </c>
      <c r="K126" t="str">
        <f t="shared" si="40"/>
        <v>050</v>
      </c>
      <c r="L126" t="str">
        <f t="shared" si="41"/>
        <v>0</v>
      </c>
      <c r="M126" s="40">
        <f t="shared" si="42"/>
        <v>50</v>
      </c>
      <c r="N126" s="40" t="str">
        <f t="shared" si="43"/>
        <v>IA</v>
      </c>
      <c r="O126" s="40">
        <f t="shared" si="44"/>
        <v>5</v>
      </c>
      <c r="P126" s="40" t="s">
        <v>628</v>
      </c>
      <c r="Q126" s="40" t="str">
        <f t="shared" si="45"/>
        <v>DNMMA</v>
      </c>
      <c r="R126" t="str">
        <f t="shared" si="30"/>
        <v>Z11FMMA2DNIA0500</v>
      </c>
      <c r="S126" t="str">
        <f t="shared" si="46"/>
        <v>MMA2 Drum Non-Zinc IA 50 ppm</v>
      </c>
      <c r="T126" t="s">
        <v>35</v>
      </c>
      <c r="U126">
        <f t="shared" si="47"/>
        <v>950000</v>
      </c>
      <c r="V126">
        <f t="shared" si="54"/>
        <v>0</v>
      </c>
      <c r="W126">
        <f t="shared" si="53"/>
        <v>1000000</v>
      </c>
      <c r="X126">
        <f t="shared" si="53"/>
        <v>0</v>
      </c>
      <c r="Y126">
        <f t="shared" si="53"/>
        <v>0</v>
      </c>
      <c r="Z126">
        <f t="shared" si="53"/>
        <v>0</v>
      </c>
      <c r="AA126">
        <f t="shared" si="53"/>
        <v>0</v>
      </c>
      <c r="AB126">
        <f t="shared" si="53"/>
        <v>0</v>
      </c>
      <c r="AC126">
        <f t="shared" si="53"/>
        <v>0</v>
      </c>
      <c r="AD126" s="22">
        <f t="shared" si="35"/>
        <v>42.75</v>
      </c>
      <c r="AE126" s="22">
        <f t="shared" si="48"/>
        <v>0</v>
      </c>
      <c r="AF126" s="22">
        <f t="shared" si="49"/>
        <v>0</v>
      </c>
      <c r="AG126">
        <f t="shared" si="50"/>
        <v>0</v>
      </c>
      <c r="AH126">
        <f t="shared" si="51"/>
        <v>5000</v>
      </c>
      <c r="AI126">
        <f t="shared" si="52"/>
        <v>0</v>
      </c>
      <c r="AK126" t="s">
        <v>1177</v>
      </c>
      <c r="AL126" t="s">
        <v>1178</v>
      </c>
      <c r="AM126" t="s">
        <v>35</v>
      </c>
      <c r="AN126">
        <v>950000</v>
      </c>
      <c r="AO126">
        <v>0</v>
      </c>
      <c r="AP126">
        <v>1000000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42.75</v>
      </c>
      <c r="AX126">
        <v>0</v>
      </c>
      <c r="AY126">
        <v>0</v>
      </c>
      <c r="AZ126">
        <v>0</v>
      </c>
      <c r="BA126">
        <v>5000</v>
      </c>
      <c r="BB126">
        <v>0</v>
      </c>
    </row>
    <row r="127" spans="1:54" x14ac:dyDescent="0.25">
      <c r="A127" s="26" t="s">
        <v>746</v>
      </c>
      <c r="B127" s="26" t="str">
        <f t="shared" si="36"/>
        <v>F02</v>
      </c>
      <c r="C127" s="26" t="str">
        <f t="shared" si="37"/>
        <v>DN</v>
      </c>
      <c r="D127" s="26" t="str">
        <f t="shared" si="38"/>
        <v>01</v>
      </c>
      <c r="E127" s="26" t="str">
        <f t="shared" si="39"/>
        <v>1000</v>
      </c>
      <c r="F127" t="str">
        <f t="shared" si="31"/>
        <v>MMA2</v>
      </c>
      <c r="G127" t="str">
        <f t="shared" si="32"/>
        <v>IA</v>
      </c>
      <c r="H127" s="12" t="s">
        <v>905</v>
      </c>
      <c r="I127" t="str">
        <f t="shared" si="33"/>
        <v>Z11F</v>
      </c>
      <c r="J127" t="str">
        <f t="shared" si="34"/>
        <v>Drum Non-Zinc</v>
      </c>
      <c r="K127" t="str">
        <f t="shared" si="40"/>
        <v>100</v>
      </c>
      <c r="L127" t="str">
        <f t="shared" si="41"/>
        <v>0</v>
      </c>
      <c r="M127" s="40">
        <f t="shared" si="42"/>
        <v>100</v>
      </c>
      <c r="N127" s="40" t="str">
        <f t="shared" si="43"/>
        <v>IA</v>
      </c>
      <c r="O127" s="40">
        <f t="shared" si="44"/>
        <v>5</v>
      </c>
      <c r="P127" s="40" t="s">
        <v>628</v>
      </c>
      <c r="Q127" s="40" t="str">
        <f t="shared" si="45"/>
        <v>DNMMA</v>
      </c>
      <c r="R127" t="str">
        <f t="shared" si="30"/>
        <v>Z11FMMA2DNIA1000</v>
      </c>
      <c r="S127" t="str">
        <f t="shared" si="46"/>
        <v>MMA2 Drum Non-Zinc IA 100 ppm</v>
      </c>
      <c r="T127" t="s">
        <v>35</v>
      </c>
      <c r="U127">
        <f t="shared" si="47"/>
        <v>950000</v>
      </c>
      <c r="V127">
        <f t="shared" si="54"/>
        <v>0</v>
      </c>
      <c r="W127">
        <f t="shared" si="53"/>
        <v>1000000</v>
      </c>
      <c r="X127">
        <f t="shared" si="53"/>
        <v>0</v>
      </c>
      <c r="Y127">
        <f t="shared" si="53"/>
        <v>0</v>
      </c>
      <c r="Z127">
        <f t="shared" si="53"/>
        <v>0</v>
      </c>
      <c r="AA127">
        <f t="shared" si="53"/>
        <v>0</v>
      </c>
      <c r="AB127">
        <f t="shared" si="53"/>
        <v>0</v>
      </c>
      <c r="AC127">
        <f t="shared" si="53"/>
        <v>0</v>
      </c>
      <c r="AD127" s="22">
        <f t="shared" si="35"/>
        <v>90.25</v>
      </c>
      <c r="AE127" s="22">
        <f t="shared" si="48"/>
        <v>0</v>
      </c>
      <c r="AF127" s="22">
        <f t="shared" si="49"/>
        <v>0</v>
      </c>
      <c r="AG127">
        <f t="shared" si="50"/>
        <v>0</v>
      </c>
      <c r="AH127">
        <f t="shared" si="51"/>
        <v>5000</v>
      </c>
      <c r="AI127">
        <f t="shared" si="52"/>
        <v>0</v>
      </c>
      <c r="AK127" t="s">
        <v>1179</v>
      </c>
      <c r="AL127" t="s">
        <v>1180</v>
      </c>
      <c r="AM127" t="s">
        <v>35</v>
      </c>
      <c r="AN127">
        <v>950000</v>
      </c>
      <c r="AO127">
        <v>0</v>
      </c>
      <c r="AP127">
        <v>1000000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90.25</v>
      </c>
      <c r="AX127">
        <v>0</v>
      </c>
      <c r="AY127">
        <v>0</v>
      </c>
      <c r="AZ127">
        <v>0</v>
      </c>
      <c r="BA127">
        <v>5000</v>
      </c>
      <c r="BB127">
        <v>0</v>
      </c>
    </row>
    <row r="128" spans="1:54" x14ac:dyDescent="0.25">
      <c r="A128" s="26" t="s">
        <v>747</v>
      </c>
      <c r="B128" s="26" t="str">
        <f t="shared" si="36"/>
        <v>F02</v>
      </c>
      <c r="C128" s="26" t="str">
        <f t="shared" si="37"/>
        <v>DN</v>
      </c>
      <c r="D128" s="26" t="str">
        <f t="shared" si="38"/>
        <v>04</v>
      </c>
      <c r="E128" s="26" t="str">
        <f t="shared" si="39"/>
        <v>0300</v>
      </c>
      <c r="F128" t="str">
        <f t="shared" si="31"/>
        <v>MMA2</v>
      </c>
      <c r="G128" t="str">
        <f t="shared" si="32"/>
        <v>HQ</v>
      </c>
      <c r="H128" s="12" t="s">
        <v>905</v>
      </c>
      <c r="I128" t="str">
        <f t="shared" si="33"/>
        <v>Z11F</v>
      </c>
      <c r="J128" t="str">
        <f t="shared" si="34"/>
        <v>Drum Non-Zinc</v>
      </c>
      <c r="K128" t="str">
        <f t="shared" si="40"/>
        <v>030</v>
      </c>
      <c r="L128" t="str">
        <f t="shared" si="41"/>
        <v>0</v>
      </c>
      <c r="M128" s="40">
        <f t="shared" si="42"/>
        <v>30</v>
      </c>
      <c r="N128" s="40" t="str">
        <f t="shared" si="43"/>
        <v>IA</v>
      </c>
      <c r="O128" s="40">
        <f t="shared" si="44"/>
        <v>5</v>
      </c>
      <c r="P128" s="40" t="s">
        <v>628</v>
      </c>
      <c r="Q128" s="40" t="str">
        <f t="shared" si="45"/>
        <v>DNMMA</v>
      </c>
      <c r="R128" t="str">
        <f t="shared" si="30"/>
        <v>Z11FMMA2DNHQ0300</v>
      </c>
      <c r="S128" t="str">
        <f t="shared" si="46"/>
        <v>MMA2 Drum Non-Zinc HQ 30 ppm</v>
      </c>
      <c r="T128" t="s">
        <v>35</v>
      </c>
      <c r="U128">
        <f t="shared" si="47"/>
        <v>950000</v>
      </c>
      <c r="V128">
        <f t="shared" si="54"/>
        <v>0</v>
      </c>
      <c r="W128">
        <f t="shared" si="53"/>
        <v>1000000</v>
      </c>
      <c r="X128">
        <f t="shared" si="53"/>
        <v>0</v>
      </c>
      <c r="Y128">
        <f t="shared" si="53"/>
        <v>0</v>
      </c>
      <c r="Z128">
        <f t="shared" si="53"/>
        <v>0</v>
      </c>
      <c r="AA128">
        <f t="shared" si="53"/>
        <v>0</v>
      </c>
      <c r="AB128">
        <f t="shared" si="53"/>
        <v>0</v>
      </c>
      <c r="AC128">
        <f t="shared" si="53"/>
        <v>0</v>
      </c>
      <c r="AD128" s="22">
        <f t="shared" si="35"/>
        <v>0</v>
      </c>
      <c r="AE128" s="22">
        <f t="shared" si="48"/>
        <v>0</v>
      </c>
      <c r="AF128" s="22">
        <f t="shared" si="49"/>
        <v>28.5</v>
      </c>
      <c r="AG128">
        <f t="shared" si="50"/>
        <v>0</v>
      </c>
      <c r="AH128">
        <f t="shared" si="51"/>
        <v>5000</v>
      </c>
      <c r="AI128">
        <f t="shared" si="52"/>
        <v>0</v>
      </c>
      <c r="AK128" t="s">
        <v>1181</v>
      </c>
      <c r="AL128" t="s">
        <v>1182</v>
      </c>
      <c r="AM128" t="s">
        <v>35</v>
      </c>
      <c r="AN128">
        <v>950000</v>
      </c>
      <c r="AO128">
        <v>0</v>
      </c>
      <c r="AP128">
        <v>1000000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28.5</v>
      </c>
      <c r="AZ128">
        <v>0</v>
      </c>
      <c r="BA128">
        <v>5000</v>
      </c>
      <c r="BB128">
        <v>0</v>
      </c>
    </row>
    <row r="129" spans="1:54" x14ac:dyDescent="0.25">
      <c r="A129" s="26" t="s">
        <v>748</v>
      </c>
      <c r="B129" s="26" t="str">
        <f t="shared" si="36"/>
        <v>F02</v>
      </c>
      <c r="C129" s="26" t="str">
        <f t="shared" si="37"/>
        <v>DN</v>
      </c>
      <c r="D129" s="26" t="str">
        <f t="shared" si="38"/>
        <v>04</v>
      </c>
      <c r="E129" s="26" t="str">
        <f t="shared" si="39"/>
        <v>0500</v>
      </c>
      <c r="F129" t="str">
        <f t="shared" si="31"/>
        <v>MMA2</v>
      </c>
      <c r="G129" t="str">
        <f t="shared" si="32"/>
        <v>HQ</v>
      </c>
      <c r="H129" s="12" t="s">
        <v>905</v>
      </c>
      <c r="I129" t="str">
        <f t="shared" si="33"/>
        <v>Z11F</v>
      </c>
      <c r="J129" t="str">
        <f t="shared" si="34"/>
        <v>Drum Non-Zinc</v>
      </c>
      <c r="K129" t="str">
        <f t="shared" si="40"/>
        <v>050</v>
      </c>
      <c r="L129" t="str">
        <f t="shared" si="41"/>
        <v>0</v>
      </c>
      <c r="M129" s="40">
        <f t="shared" si="42"/>
        <v>50</v>
      </c>
      <c r="N129" s="40" t="str">
        <f t="shared" si="43"/>
        <v>IA</v>
      </c>
      <c r="O129" s="40">
        <f t="shared" si="44"/>
        <v>5</v>
      </c>
      <c r="P129" s="40" t="s">
        <v>628</v>
      </c>
      <c r="Q129" s="40" t="str">
        <f t="shared" si="45"/>
        <v>DNMMA</v>
      </c>
      <c r="R129" t="str">
        <f t="shared" si="30"/>
        <v>Z11FMMA2DNHQ0500</v>
      </c>
      <c r="S129" t="str">
        <f t="shared" si="46"/>
        <v>MMA2 Drum Non-Zinc HQ 50 ppm</v>
      </c>
      <c r="T129" t="s">
        <v>35</v>
      </c>
      <c r="U129">
        <f t="shared" si="47"/>
        <v>950000</v>
      </c>
      <c r="V129">
        <f t="shared" si="54"/>
        <v>0</v>
      </c>
      <c r="W129">
        <f t="shared" si="53"/>
        <v>1000000</v>
      </c>
      <c r="X129">
        <f t="shared" si="53"/>
        <v>0</v>
      </c>
      <c r="Y129">
        <f t="shared" si="53"/>
        <v>0</v>
      </c>
      <c r="Z129">
        <f t="shared" si="53"/>
        <v>0</v>
      </c>
      <c r="AA129">
        <f t="shared" si="53"/>
        <v>0</v>
      </c>
      <c r="AB129">
        <f t="shared" si="53"/>
        <v>0</v>
      </c>
      <c r="AC129">
        <f t="shared" si="53"/>
        <v>0</v>
      </c>
      <c r="AD129" s="22">
        <f t="shared" si="35"/>
        <v>0</v>
      </c>
      <c r="AE129" s="22">
        <f t="shared" si="48"/>
        <v>0</v>
      </c>
      <c r="AF129" s="22">
        <f t="shared" si="49"/>
        <v>47.5</v>
      </c>
      <c r="AG129">
        <f t="shared" si="50"/>
        <v>0</v>
      </c>
      <c r="AH129">
        <f t="shared" si="51"/>
        <v>5000</v>
      </c>
      <c r="AI129">
        <f t="shared" si="52"/>
        <v>0</v>
      </c>
      <c r="AK129" t="s">
        <v>1183</v>
      </c>
      <c r="AL129" t="s">
        <v>1184</v>
      </c>
      <c r="AM129" t="s">
        <v>35</v>
      </c>
      <c r="AN129">
        <v>950000</v>
      </c>
      <c r="AO129">
        <v>0</v>
      </c>
      <c r="AP129">
        <v>1000000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47.5</v>
      </c>
      <c r="AZ129">
        <v>0</v>
      </c>
      <c r="BA129">
        <v>5000</v>
      </c>
      <c r="BB129">
        <v>0</v>
      </c>
    </row>
    <row r="130" spans="1:54" x14ac:dyDescent="0.25">
      <c r="A130" s="26" t="s">
        <v>749</v>
      </c>
      <c r="B130" s="26" t="str">
        <f t="shared" si="36"/>
        <v>F02</v>
      </c>
      <c r="C130" s="26" t="str">
        <f t="shared" si="37"/>
        <v>LS</v>
      </c>
      <c r="D130" s="26" t="str">
        <f t="shared" si="38"/>
        <v>02</v>
      </c>
      <c r="E130" s="26" t="str">
        <f t="shared" si="39"/>
        <v>0150</v>
      </c>
      <c r="F130" t="str">
        <f t="shared" si="31"/>
        <v>MMA2</v>
      </c>
      <c r="G130" t="str">
        <f t="shared" si="32"/>
        <v>MEHQ</v>
      </c>
      <c r="H130" s="12" t="s">
        <v>905</v>
      </c>
      <c r="I130" t="str">
        <f t="shared" si="33"/>
        <v>Z11F</v>
      </c>
      <c r="J130" t="str">
        <f t="shared" si="34"/>
        <v>Lorry-Semi</v>
      </c>
      <c r="K130" t="str">
        <f t="shared" si="40"/>
        <v>015</v>
      </c>
      <c r="L130" t="str">
        <f t="shared" si="41"/>
        <v>0</v>
      </c>
      <c r="M130" s="40">
        <f t="shared" si="42"/>
        <v>15</v>
      </c>
      <c r="N130" s="40" t="str">
        <f t="shared" si="43"/>
        <v>IA</v>
      </c>
      <c r="O130" s="40">
        <f t="shared" si="44"/>
        <v>5</v>
      </c>
      <c r="P130" s="40" t="s">
        <v>628</v>
      </c>
      <c r="Q130" s="40" t="str">
        <f t="shared" si="45"/>
        <v>LS</v>
      </c>
      <c r="R130" t="str">
        <f t="shared" si="30"/>
        <v>Z11FMMA2LSMEHQ0150</v>
      </c>
      <c r="S130" t="str">
        <f t="shared" si="46"/>
        <v>MMA2 Lorry-Semi MEHQ 15 ppm</v>
      </c>
      <c r="T130" t="s">
        <v>35</v>
      </c>
      <c r="U130">
        <f t="shared" si="47"/>
        <v>1000000</v>
      </c>
      <c r="V130">
        <f t="shared" si="54"/>
        <v>0</v>
      </c>
      <c r="W130">
        <f t="shared" si="53"/>
        <v>1000000</v>
      </c>
      <c r="X130">
        <f t="shared" si="53"/>
        <v>0</v>
      </c>
      <c r="Y130">
        <f t="shared" si="53"/>
        <v>0</v>
      </c>
      <c r="Z130">
        <f t="shared" si="53"/>
        <v>0</v>
      </c>
      <c r="AA130">
        <f t="shared" si="53"/>
        <v>0</v>
      </c>
      <c r="AB130">
        <f t="shared" si="53"/>
        <v>0</v>
      </c>
      <c r="AC130">
        <f t="shared" si="53"/>
        <v>0</v>
      </c>
      <c r="AD130" s="22">
        <f t="shared" si="35"/>
        <v>0</v>
      </c>
      <c r="AE130" s="22">
        <f t="shared" si="48"/>
        <v>15</v>
      </c>
      <c r="AF130" s="22">
        <f t="shared" si="49"/>
        <v>0</v>
      </c>
      <c r="AG130">
        <f t="shared" si="50"/>
        <v>0</v>
      </c>
      <c r="AH130">
        <f t="shared" si="51"/>
        <v>0</v>
      </c>
      <c r="AI130">
        <f t="shared" si="52"/>
        <v>0</v>
      </c>
      <c r="AK130" t="s">
        <v>1185</v>
      </c>
      <c r="AL130" t="s">
        <v>1186</v>
      </c>
      <c r="AM130" t="s">
        <v>35</v>
      </c>
      <c r="AN130">
        <v>1000000</v>
      </c>
      <c r="AO130">
        <v>0</v>
      </c>
      <c r="AP130">
        <v>1000000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15</v>
      </c>
      <c r="AY130">
        <v>0</v>
      </c>
      <c r="AZ130">
        <v>0</v>
      </c>
      <c r="BA130">
        <v>0</v>
      </c>
      <c r="BB130">
        <v>0</v>
      </c>
    </row>
    <row r="131" spans="1:54" x14ac:dyDescent="0.25">
      <c r="A131" s="26" t="s">
        <v>750</v>
      </c>
      <c r="B131" s="26" t="str">
        <f t="shared" si="36"/>
        <v>F02</v>
      </c>
      <c r="C131" s="26" t="str">
        <f t="shared" si="37"/>
        <v>LS</v>
      </c>
      <c r="D131" s="26" t="str">
        <f t="shared" si="38"/>
        <v>02</v>
      </c>
      <c r="E131" s="26" t="str">
        <f t="shared" si="39"/>
        <v>0200</v>
      </c>
      <c r="F131" t="str">
        <f t="shared" si="31"/>
        <v>MMA2</v>
      </c>
      <c r="G131" t="str">
        <f t="shared" si="32"/>
        <v>MEHQ</v>
      </c>
      <c r="H131" s="12" t="s">
        <v>905</v>
      </c>
      <c r="I131" t="str">
        <f t="shared" si="33"/>
        <v>Z11F</v>
      </c>
      <c r="J131" t="str">
        <f t="shared" si="34"/>
        <v>Lorry-Semi</v>
      </c>
      <c r="K131" t="str">
        <f t="shared" si="40"/>
        <v>020</v>
      </c>
      <c r="L131" t="str">
        <f t="shared" si="41"/>
        <v>0</v>
      </c>
      <c r="M131" s="40">
        <f t="shared" si="42"/>
        <v>20</v>
      </c>
      <c r="N131" s="40" t="str">
        <f t="shared" si="43"/>
        <v>IA</v>
      </c>
      <c r="O131" s="40">
        <f t="shared" si="44"/>
        <v>5</v>
      </c>
      <c r="P131" s="40" t="s">
        <v>628</v>
      </c>
      <c r="Q131" s="40" t="str">
        <f t="shared" si="45"/>
        <v>LS</v>
      </c>
      <c r="R131" t="str">
        <f t="shared" si="30"/>
        <v>Z11FMMA2LSMEHQ0200</v>
      </c>
      <c r="S131" t="str">
        <f t="shared" si="46"/>
        <v>MMA2 Lorry-Semi MEHQ 20 ppm</v>
      </c>
      <c r="T131" t="s">
        <v>35</v>
      </c>
      <c r="U131">
        <f t="shared" si="47"/>
        <v>1000000</v>
      </c>
      <c r="V131">
        <f t="shared" si="54"/>
        <v>0</v>
      </c>
      <c r="W131">
        <f t="shared" si="53"/>
        <v>1000000</v>
      </c>
      <c r="X131">
        <f t="shared" si="53"/>
        <v>0</v>
      </c>
      <c r="Y131">
        <f t="shared" si="53"/>
        <v>0</v>
      </c>
      <c r="Z131">
        <f t="shared" si="53"/>
        <v>0</v>
      </c>
      <c r="AA131">
        <f t="shared" si="53"/>
        <v>0</v>
      </c>
      <c r="AB131">
        <f t="shared" si="53"/>
        <v>0</v>
      </c>
      <c r="AC131">
        <f t="shared" si="53"/>
        <v>0</v>
      </c>
      <c r="AD131" s="22">
        <f t="shared" si="35"/>
        <v>0</v>
      </c>
      <c r="AE131" s="22">
        <f t="shared" si="48"/>
        <v>20</v>
      </c>
      <c r="AF131" s="22">
        <f t="shared" si="49"/>
        <v>0</v>
      </c>
      <c r="AG131">
        <f t="shared" si="50"/>
        <v>0</v>
      </c>
      <c r="AH131">
        <f t="shared" si="51"/>
        <v>0</v>
      </c>
      <c r="AI131">
        <f t="shared" si="52"/>
        <v>0</v>
      </c>
      <c r="AK131" t="s">
        <v>1187</v>
      </c>
      <c r="AL131" t="s">
        <v>1188</v>
      </c>
      <c r="AM131" t="s">
        <v>35</v>
      </c>
      <c r="AN131">
        <v>1000000</v>
      </c>
      <c r="AO131">
        <v>0</v>
      </c>
      <c r="AP131">
        <v>1000000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20</v>
      </c>
      <c r="AY131">
        <v>0</v>
      </c>
      <c r="AZ131">
        <v>0</v>
      </c>
      <c r="BA131">
        <v>0</v>
      </c>
      <c r="BB131">
        <v>0</v>
      </c>
    </row>
    <row r="132" spans="1:54" x14ac:dyDescent="0.25">
      <c r="A132" s="26" t="s">
        <v>751</v>
      </c>
      <c r="B132" s="26" t="str">
        <f t="shared" si="36"/>
        <v>F02</v>
      </c>
      <c r="C132" s="26" t="str">
        <f t="shared" si="37"/>
        <v>LS</v>
      </c>
      <c r="D132" s="26" t="str">
        <f t="shared" si="38"/>
        <v>02</v>
      </c>
      <c r="E132" s="26" t="str">
        <f t="shared" si="39"/>
        <v>0400</v>
      </c>
      <c r="F132" t="str">
        <f t="shared" si="31"/>
        <v>MMA2</v>
      </c>
      <c r="G132" t="str">
        <f t="shared" si="32"/>
        <v>MEHQ</v>
      </c>
      <c r="H132" s="12" t="s">
        <v>905</v>
      </c>
      <c r="I132" t="str">
        <f t="shared" si="33"/>
        <v>Z11F</v>
      </c>
      <c r="J132" t="str">
        <f t="shared" si="34"/>
        <v>Lorry-Semi</v>
      </c>
      <c r="K132" t="str">
        <f t="shared" si="40"/>
        <v>040</v>
      </c>
      <c r="L132" t="str">
        <f t="shared" si="41"/>
        <v>0</v>
      </c>
      <c r="M132" s="40">
        <f t="shared" si="42"/>
        <v>40</v>
      </c>
      <c r="N132" s="40" t="str">
        <f t="shared" si="43"/>
        <v>IA</v>
      </c>
      <c r="O132" s="40">
        <f t="shared" si="44"/>
        <v>5</v>
      </c>
      <c r="P132" s="40" t="s">
        <v>628</v>
      </c>
      <c r="Q132" s="40" t="str">
        <f t="shared" si="45"/>
        <v>LS</v>
      </c>
      <c r="R132" t="str">
        <f t="shared" si="30"/>
        <v>Z11FMMA2LSMEHQ0400</v>
      </c>
      <c r="S132" t="str">
        <f t="shared" si="46"/>
        <v>MMA2 Lorry-Semi MEHQ 40 ppm</v>
      </c>
      <c r="T132" t="s">
        <v>35</v>
      </c>
      <c r="U132">
        <f t="shared" si="47"/>
        <v>1000000</v>
      </c>
      <c r="V132">
        <f t="shared" si="54"/>
        <v>0</v>
      </c>
      <c r="W132">
        <f t="shared" si="53"/>
        <v>1000000</v>
      </c>
      <c r="X132">
        <f t="shared" si="53"/>
        <v>0</v>
      </c>
      <c r="Y132">
        <f t="shared" si="53"/>
        <v>0</v>
      </c>
      <c r="Z132">
        <f t="shared" si="53"/>
        <v>0</v>
      </c>
      <c r="AA132">
        <f t="shared" si="53"/>
        <v>0</v>
      </c>
      <c r="AB132">
        <f t="shared" si="53"/>
        <v>0</v>
      </c>
      <c r="AC132">
        <f t="shared" si="53"/>
        <v>0</v>
      </c>
      <c r="AD132" s="22">
        <f t="shared" si="35"/>
        <v>0</v>
      </c>
      <c r="AE132" s="22">
        <f t="shared" si="48"/>
        <v>40</v>
      </c>
      <c r="AF132" s="22">
        <f t="shared" si="49"/>
        <v>0</v>
      </c>
      <c r="AG132">
        <f t="shared" si="50"/>
        <v>0</v>
      </c>
      <c r="AH132">
        <f t="shared" si="51"/>
        <v>0</v>
      </c>
      <c r="AI132">
        <f t="shared" si="52"/>
        <v>0</v>
      </c>
      <c r="AK132" t="s">
        <v>1189</v>
      </c>
      <c r="AL132" t="s">
        <v>1190</v>
      </c>
      <c r="AM132" t="s">
        <v>35</v>
      </c>
      <c r="AN132">
        <v>1000000</v>
      </c>
      <c r="AO132">
        <v>0</v>
      </c>
      <c r="AP132">
        <v>1000000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40</v>
      </c>
      <c r="AY132">
        <v>0</v>
      </c>
      <c r="AZ132">
        <v>0</v>
      </c>
      <c r="BA132">
        <v>0</v>
      </c>
      <c r="BB132">
        <v>0</v>
      </c>
    </row>
    <row r="133" spans="1:54" x14ac:dyDescent="0.25">
      <c r="A133" s="26" t="s">
        <v>752</v>
      </c>
      <c r="B133" s="26" t="str">
        <f t="shared" si="36"/>
        <v>F02</v>
      </c>
      <c r="C133" s="26" t="str">
        <f t="shared" si="37"/>
        <v>LS</v>
      </c>
      <c r="D133" s="26" t="str">
        <f t="shared" si="38"/>
        <v>02</v>
      </c>
      <c r="E133" s="26" t="str">
        <f t="shared" si="39"/>
        <v>0500</v>
      </c>
      <c r="F133" t="str">
        <f t="shared" si="31"/>
        <v>MMA2</v>
      </c>
      <c r="G133" t="str">
        <f t="shared" si="32"/>
        <v>MEHQ</v>
      </c>
      <c r="H133" s="12" t="s">
        <v>905</v>
      </c>
      <c r="I133" t="str">
        <f t="shared" si="33"/>
        <v>Z11F</v>
      </c>
      <c r="J133" t="str">
        <f t="shared" si="34"/>
        <v>Lorry-Semi</v>
      </c>
      <c r="K133" t="str">
        <f t="shared" si="40"/>
        <v>050</v>
      </c>
      <c r="L133" t="str">
        <f t="shared" si="41"/>
        <v>0</v>
      </c>
      <c r="M133" s="40">
        <f t="shared" si="42"/>
        <v>50</v>
      </c>
      <c r="N133" s="40" t="str">
        <f t="shared" si="43"/>
        <v>IA</v>
      </c>
      <c r="O133" s="40">
        <f t="shared" si="44"/>
        <v>5</v>
      </c>
      <c r="P133" s="40" t="s">
        <v>628</v>
      </c>
      <c r="Q133" s="40" t="str">
        <f t="shared" si="45"/>
        <v>LS</v>
      </c>
      <c r="R133" t="str">
        <f t="shared" si="30"/>
        <v>Z11FMMA2LSMEHQ0500</v>
      </c>
      <c r="S133" t="str">
        <f t="shared" si="46"/>
        <v>MMA2 Lorry-Semi MEHQ 50 ppm</v>
      </c>
      <c r="T133" t="s">
        <v>35</v>
      </c>
      <c r="U133">
        <f t="shared" si="47"/>
        <v>1000000</v>
      </c>
      <c r="V133">
        <f t="shared" si="54"/>
        <v>0</v>
      </c>
      <c r="W133">
        <f t="shared" si="53"/>
        <v>1000000</v>
      </c>
      <c r="X133">
        <f t="shared" si="53"/>
        <v>0</v>
      </c>
      <c r="Y133">
        <f t="shared" si="53"/>
        <v>0</v>
      </c>
      <c r="Z133">
        <f t="shared" si="53"/>
        <v>0</v>
      </c>
      <c r="AA133">
        <f t="shared" si="53"/>
        <v>0</v>
      </c>
      <c r="AB133">
        <f t="shared" si="53"/>
        <v>0</v>
      </c>
      <c r="AC133">
        <f t="shared" si="53"/>
        <v>0</v>
      </c>
      <c r="AD133" s="22">
        <f t="shared" si="35"/>
        <v>0</v>
      </c>
      <c r="AE133" s="22">
        <f t="shared" si="48"/>
        <v>50</v>
      </c>
      <c r="AF133" s="22">
        <f t="shared" si="49"/>
        <v>0</v>
      </c>
      <c r="AG133">
        <f t="shared" si="50"/>
        <v>0</v>
      </c>
      <c r="AH133">
        <f t="shared" si="51"/>
        <v>0</v>
      </c>
      <c r="AI133">
        <f t="shared" si="52"/>
        <v>0</v>
      </c>
      <c r="AK133" t="s">
        <v>1191</v>
      </c>
      <c r="AL133" t="s">
        <v>1192</v>
      </c>
      <c r="AM133" t="s">
        <v>35</v>
      </c>
      <c r="AN133">
        <v>1000000</v>
      </c>
      <c r="AO133">
        <v>0</v>
      </c>
      <c r="AP133">
        <v>1000000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50</v>
      </c>
      <c r="AY133">
        <v>0</v>
      </c>
      <c r="AZ133">
        <v>0</v>
      </c>
      <c r="BA133">
        <v>0</v>
      </c>
      <c r="BB133">
        <v>0</v>
      </c>
    </row>
    <row r="134" spans="1:54" x14ac:dyDescent="0.25">
      <c r="A134" s="26" t="s">
        <v>753</v>
      </c>
      <c r="B134" s="26" t="str">
        <f t="shared" si="36"/>
        <v>F02</v>
      </c>
      <c r="C134" s="26" t="str">
        <f t="shared" si="37"/>
        <v>LS</v>
      </c>
      <c r="D134" s="26" t="str">
        <f t="shared" si="38"/>
        <v>02</v>
      </c>
      <c r="E134" s="26" t="str">
        <f t="shared" si="39"/>
        <v>1000</v>
      </c>
      <c r="F134" t="str">
        <f t="shared" si="31"/>
        <v>MMA2</v>
      </c>
      <c r="G134" t="str">
        <f t="shared" si="32"/>
        <v>MEHQ</v>
      </c>
      <c r="H134" s="12" t="s">
        <v>905</v>
      </c>
      <c r="I134" t="str">
        <f t="shared" si="33"/>
        <v>Z11F</v>
      </c>
      <c r="J134" t="str">
        <f t="shared" si="34"/>
        <v>Lorry-Semi</v>
      </c>
      <c r="K134" t="str">
        <f t="shared" si="40"/>
        <v>100</v>
      </c>
      <c r="L134" t="str">
        <f t="shared" si="41"/>
        <v>0</v>
      </c>
      <c r="M134" s="40">
        <f t="shared" si="42"/>
        <v>100</v>
      </c>
      <c r="N134" s="40" t="str">
        <f t="shared" si="43"/>
        <v>IA</v>
      </c>
      <c r="O134" s="40">
        <f t="shared" si="44"/>
        <v>5</v>
      </c>
      <c r="P134" s="40" t="s">
        <v>628</v>
      </c>
      <c r="Q134" s="40" t="str">
        <f t="shared" si="45"/>
        <v>LS</v>
      </c>
      <c r="R134" t="str">
        <f t="shared" si="30"/>
        <v>Z11FMMA2LSMEHQ1000</v>
      </c>
      <c r="S134" t="str">
        <f t="shared" si="46"/>
        <v>MMA2 Lorry-Semi MEHQ 100 ppm</v>
      </c>
      <c r="T134" t="s">
        <v>35</v>
      </c>
      <c r="U134">
        <f t="shared" si="47"/>
        <v>1000000</v>
      </c>
      <c r="V134">
        <f t="shared" si="54"/>
        <v>0</v>
      </c>
      <c r="W134">
        <f t="shared" si="53"/>
        <v>1000000</v>
      </c>
      <c r="X134">
        <f t="shared" si="53"/>
        <v>0</v>
      </c>
      <c r="Y134">
        <f t="shared" si="53"/>
        <v>0</v>
      </c>
      <c r="Z134">
        <f t="shared" si="53"/>
        <v>0</v>
      </c>
      <c r="AA134">
        <f t="shared" si="53"/>
        <v>0</v>
      </c>
      <c r="AB134">
        <f t="shared" si="53"/>
        <v>0</v>
      </c>
      <c r="AC134">
        <f t="shared" si="53"/>
        <v>0</v>
      </c>
      <c r="AD134" s="22">
        <f t="shared" si="35"/>
        <v>0</v>
      </c>
      <c r="AE134" s="22">
        <f t="shared" si="48"/>
        <v>100</v>
      </c>
      <c r="AF134" s="22">
        <f t="shared" si="49"/>
        <v>0</v>
      </c>
      <c r="AG134">
        <f t="shared" si="50"/>
        <v>0</v>
      </c>
      <c r="AH134">
        <f t="shared" si="51"/>
        <v>0</v>
      </c>
      <c r="AI134">
        <f t="shared" si="52"/>
        <v>0</v>
      </c>
      <c r="AK134" t="s">
        <v>1193</v>
      </c>
      <c r="AL134" t="s">
        <v>1194</v>
      </c>
      <c r="AM134" t="s">
        <v>35</v>
      </c>
      <c r="AN134">
        <v>1000000</v>
      </c>
      <c r="AO134">
        <v>0</v>
      </c>
      <c r="AP134">
        <v>1000000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100</v>
      </c>
      <c r="AY134">
        <v>0</v>
      </c>
      <c r="AZ134">
        <v>0</v>
      </c>
      <c r="BA134">
        <v>0</v>
      </c>
      <c r="BB134">
        <v>0</v>
      </c>
    </row>
    <row r="135" spans="1:54" x14ac:dyDescent="0.25">
      <c r="A135" s="26" t="s">
        <v>754</v>
      </c>
      <c r="B135" s="26" t="str">
        <f t="shared" si="36"/>
        <v>F02</v>
      </c>
      <c r="C135" s="26" t="str">
        <f t="shared" si="37"/>
        <v>LS</v>
      </c>
      <c r="D135" s="26" t="str">
        <f t="shared" si="38"/>
        <v>01</v>
      </c>
      <c r="E135" s="26" t="str">
        <f t="shared" si="39"/>
        <v>0050</v>
      </c>
      <c r="F135" t="str">
        <f t="shared" si="31"/>
        <v>MMA2</v>
      </c>
      <c r="G135" t="str">
        <f t="shared" si="32"/>
        <v>IA</v>
      </c>
      <c r="H135" s="12" t="s">
        <v>905</v>
      </c>
      <c r="I135" t="str">
        <f t="shared" si="33"/>
        <v>Z11F</v>
      </c>
      <c r="J135" t="str">
        <f t="shared" si="34"/>
        <v>Lorry-Semi</v>
      </c>
      <c r="K135" t="str">
        <f t="shared" si="40"/>
        <v>005</v>
      </c>
      <c r="L135" t="str">
        <f t="shared" si="41"/>
        <v>0</v>
      </c>
      <c r="M135" s="40">
        <f t="shared" si="42"/>
        <v>5</v>
      </c>
      <c r="N135" s="40" t="str">
        <f t="shared" si="43"/>
        <v>IA</v>
      </c>
      <c r="O135" s="40">
        <f t="shared" si="44"/>
        <v>5</v>
      </c>
      <c r="P135" s="40" t="s">
        <v>628</v>
      </c>
      <c r="Q135" s="40" t="str">
        <f t="shared" si="45"/>
        <v>LS</v>
      </c>
      <c r="R135" t="str">
        <f t="shared" si="30"/>
        <v>Z11FMMA2LSIA0050</v>
      </c>
      <c r="S135" t="str">
        <f t="shared" si="46"/>
        <v>MMA2 Lorry-Semi IA 5 ppm</v>
      </c>
      <c r="T135" t="s">
        <v>35</v>
      </c>
      <c r="U135">
        <f t="shared" si="47"/>
        <v>1000000</v>
      </c>
      <c r="V135">
        <f t="shared" si="54"/>
        <v>0</v>
      </c>
      <c r="W135">
        <f t="shared" si="53"/>
        <v>1000000</v>
      </c>
      <c r="X135">
        <f t="shared" si="53"/>
        <v>0</v>
      </c>
      <c r="Y135">
        <f t="shared" si="53"/>
        <v>0</v>
      </c>
      <c r="Z135">
        <f t="shared" si="53"/>
        <v>0</v>
      </c>
      <c r="AA135">
        <f t="shared" si="53"/>
        <v>0</v>
      </c>
      <c r="AB135">
        <f t="shared" si="53"/>
        <v>0</v>
      </c>
      <c r="AC135">
        <f t="shared" si="53"/>
        <v>0</v>
      </c>
      <c r="AD135" s="22">
        <f t="shared" si="35"/>
        <v>0</v>
      </c>
      <c r="AE135" s="22">
        <f t="shared" si="48"/>
        <v>0</v>
      </c>
      <c r="AF135" s="22">
        <f t="shared" si="49"/>
        <v>0</v>
      </c>
      <c r="AG135">
        <f t="shared" si="50"/>
        <v>0</v>
      </c>
      <c r="AH135">
        <f t="shared" si="51"/>
        <v>0</v>
      </c>
      <c r="AI135">
        <f t="shared" si="52"/>
        <v>0</v>
      </c>
      <c r="AK135" t="s">
        <v>1195</v>
      </c>
      <c r="AL135" t="s">
        <v>1196</v>
      </c>
      <c r="AM135" t="s">
        <v>35</v>
      </c>
      <c r="AN135">
        <v>1000000</v>
      </c>
      <c r="AO135">
        <v>0</v>
      </c>
      <c r="AP135">
        <v>1000000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 x14ac:dyDescent="0.25">
      <c r="A136" s="26" t="s">
        <v>755</v>
      </c>
      <c r="B136" s="26" t="str">
        <f t="shared" si="36"/>
        <v>F02</v>
      </c>
      <c r="C136" s="26" t="str">
        <f t="shared" si="37"/>
        <v>LS</v>
      </c>
      <c r="D136" s="26" t="str">
        <f t="shared" si="38"/>
        <v>01</v>
      </c>
      <c r="E136" s="26" t="str">
        <f t="shared" si="39"/>
        <v>0060</v>
      </c>
      <c r="F136" t="str">
        <f t="shared" si="31"/>
        <v>MMA2</v>
      </c>
      <c r="G136" t="str">
        <f t="shared" si="32"/>
        <v>IA</v>
      </c>
      <c r="H136" s="12" t="s">
        <v>905</v>
      </c>
      <c r="I136" t="str">
        <f t="shared" si="33"/>
        <v>Z11F</v>
      </c>
      <c r="J136" t="str">
        <f t="shared" si="34"/>
        <v>Lorry-Semi</v>
      </c>
      <c r="K136" t="str">
        <f t="shared" si="40"/>
        <v>006</v>
      </c>
      <c r="L136" t="str">
        <f t="shared" si="41"/>
        <v>0</v>
      </c>
      <c r="M136" s="40">
        <f t="shared" si="42"/>
        <v>6</v>
      </c>
      <c r="N136" s="40" t="str">
        <f t="shared" si="43"/>
        <v>IA</v>
      </c>
      <c r="O136" s="40">
        <f t="shared" si="44"/>
        <v>5</v>
      </c>
      <c r="P136" s="40" t="s">
        <v>628</v>
      </c>
      <c r="Q136" s="40" t="str">
        <f t="shared" si="45"/>
        <v>LS</v>
      </c>
      <c r="R136" t="str">
        <f t="shared" si="30"/>
        <v>Z11FMMA2LSIA0060</v>
      </c>
      <c r="S136" t="str">
        <f t="shared" si="46"/>
        <v>MMA2 Lorry-Semi IA 6 ppm</v>
      </c>
      <c r="T136" t="s">
        <v>35</v>
      </c>
      <c r="U136">
        <f t="shared" si="47"/>
        <v>1000000</v>
      </c>
      <c r="V136">
        <f t="shared" si="54"/>
        <v>0</v>
      </c>
      <c r="W136">
        <f t="shared" si="53"/>
        <v>1000000</v>
      </c>
      <c r="X136">
        <f t="shared" si="53"/>
        <v>0</v>
      </c>
      <c r="Y136">
        <f t="shared" si="53"/>
        <v>0</v>
      </c>
      <c r="Z136">
        <f t="shared" si="53"/>
        <v>0</v>
      </c>
      <c r="AA136">
        <f t="shared" si="53"/>
        <v>0</v>
      </c>
      <c r="AB136">
        <f t="shared" si="53"/>
        <v>0</v>
      </c>
      <c r="AC136">
        <f t="shared" si="53"/>
        <v>0</v>
      </c>
      <c r="AD136" s="22">
        <f t="shared" si="35"/>
        <v>1</v>
      </c>
      <c r="AE136" s="22">
        <f t="shared" si="48"/>
        <v>0</v>
      </c>
      <c r="AF136" s="22">
        <f t="shared" si="49"/>
        <v>0</v>
      </c>
      <c r="AG136">
        <f t="shared" si="50"/>
        <v>0</v>
      </c>
      <c r="AH136">
        <f t="shared" si="51"/>
        <v>0</v>
      </c>
      <c r="AI136">
        <f t="shared" si="52"/>
        <v>0</v>
      </c>
      <c r="AK136" t="s">
        <v>1197</v>
      </c>
      <c r="AL136" t="s">
        <v>1198</v>
      </c>
      <c r="AM136" t="s">
        <v>35</v>
      </c>
      <c r="AN136">
        <v>1000000</v>
      </c>
      <c r="AO136">
        <v>0</v>
      </c>
      <c r="AP136">
        <v>1000000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 x14ac:dyDescent="0.25">
      <c r="A137" s="26" t="s">
        <v>756</v>
      </c>
      <c r="B137" s="26" t="str">
        <f t="shared" si="36"/>
        <v>F02</v>
      </c>
      <c r="C137" s="26" t="str">
        <f t="shared" si="37"/>
        <v>LS</v>
      </c>
      <c r="D137" s="26" t="str">
        <f t="shared" si="38"/>
        <v>01</v>
      </c>
      <c r="E137" s="26" t="str">
        <f t="shared" si="39"/>
        <v>0100</v>
      </c>
      <c r="F137" t="str">
        <f t="shared" si="31"/>
        <v>MMA2</v>
      </c>
      <c r="G137" t="str">
        <f t="shared" si="32"/>
        <v>IA</v>
      </c>
      <c r="H137" s="12" t="s">
        <v>905</v>
      </c>
      <c r="I137" t="str">
        <f t="shared" si="33"/>
        <v>Z11F</v>
      </c>
      <c r="J137" t="str">
        <f t="shared" si="34"/>
        <v>Lorry-Semi</v>
      </c>
      <c r="K137" t="str">
        <f t="shared" si="40"/>
        <v>010</v>
      </c>
      <c r="L137" t="str">
        <f t="shared" si="41"/>
        <v>0</v>
      </c>
      <c r="M137" s="40">
        <f t="shared" si="42"/>
        <v>10</v>
      </c>
      <c r="N137" s="40" t="str">
        <f t="shared" si="43"/>
        <v>IA</v>
      </c>
      <c r="O137" s="40">
        <f t="shared" si="44"/>
        <v>5</v>
      </c>
      <c r="P137" s="40" t="s">
        <v>628</v>
      </c>
      <c r="Q137" s="40" t="str">
        <f t="shared" si="45"/>
        <v>LS</v>
      </c>
      <c r="R137" t="str">
        <f t="shared" si="30"/>
        <v>Z11FMMA2LSIA0100</v>
      </c>
      <c r="S137" t="str">
        <f t="shared" si="46"/>
        <v>MMA2 Lorry-Semi IA 10 ppm</v>
      </c>
      <c r="T137" t="s">
        <v>35</v>
      </c>
      <c r="U137">
        <f t="shared" si="47"/>
        <v>1000000</v>
      </c>
      <c r="V137">
        <f t="shared" si="54"/>
        <v>0</v>
      </c>
      <c r="W137">
        <f t="shared" si="53"/>
        <v>1000000</v>
      </c>
      <c r="X137">
        <f t="shared" si="53"/>
        <v>0</v>
      </c>
      <c r="Y137">
        <f t="shared" si="53"/>
        <v>0</v>
      </c>
      <c r="Z137">
        <f t="shared" si="53"/>
        <v>0</v>
      </c>
      <c r="AA137">
        <f t="shared" si="53"/>
        <v>0</v>
      </c>
      <c r="AB137">
        <f t="shared" si="53"/>
        <v>0</v>
      </c>
      <c r="AC137">
        <f t="shared" si="53"/>
        <v>0</v>
      </c>
      <c r="AD137" s="22">
        <f t="shared" si="35"/>
        <v>5</v>
      </c>
      <c r="AE137" s="22">
        <f t="shared" si="48"/>
        <v>0</v>
      </c>
      <c r="AF137" s="22">
        <f t="shared" si="49"/>
        <v>0</v>
      </c>
      <c r="AG137">
        <f t="shared" si="50"/>
        <v>0</v>
      </c>
      <c r="AH137">
        <f t="shared" si="51"/>
        <v>0</v>
      </c>
      <c r="AI137">
        <f t="shared" si="52"/>
        <v>0</v>
      </c>
      <c r="AK137" t="s">
        <v>1199</v>
      </c>
      <c r="AL137" t="s">
        <v>1200</v>
      </c>
      <c r="AM137" t="s">
        <v>35</v>
      </c>
      <c r="AN137">
        <v>1000000</v>
      </c>
      <c r="AO137">
        <v>0</v>
      </c>
      <c r="AP137">
        <v>1000000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5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 x14ac:dyDescent="0.25">
      <c r="A138" s="26" t="s">
        <v>757</v>
      </c>
      <c r="B138" s="26" t="str">
        <f t="shared" si="36"/>
        <v>F02</v>
      </c>
      <c r="C138" s="26" t="str">
        <f t="shared" si="37"/>
        <v>LS</v>
      </c>
      <c r="D138" s="26" t="str">
        <f t="shared" si="38"/>
        <v>01</v>
      </c>
      <c r="E138" s="26" t="str">
        <f t="shared" si="39"/>
        <v>0120</v>
      </c>
      <c r="F138" t="str">
        <f t="shared" si="31"/>
        <v>MMA2</v>
      </c>
      <c r="G138" t="str">
        <f t="shared" si="32"/>
        <v>IA</v>
      </c>
      <c r="H138" s="12" t="s">
        <v>905</v>
      </c>
      <c r="I138" t="str">
        <f t="shared" si="33"/>
        <v>Z11F</v>
      </c>
      <c r="J138" t="str">
        <f t="shared" si="34"/>
        <v>Lorry-Semi</v>
      </c>
      <c r="K138" t="str">
        <f t="shared" si="40"/>
        <v>012</v>
      </c>
      <c r="L138" t="str">
        <f t="shared" si="41"/>
        <v>0</v>
      </c>
      <c r="M138" s="40">
        <f t="shared" si="42"/>
        <v>12</v>
      </c>
      <c r="N138" s="40" t="str">
        <f t="shared" si="43"/>
        <v>IA</v>
      </c>
      <c r="O138" s="40">
        <f t="shared" si="44"/>
        <v>5</v>
      </c>
      <c r="P138" s="40" t="s">
        <v>628</v>
      </c>
      <c r="Q138" s="40" t="str">
        <f t="shared" si="45"/>
        <v>LS</v>
      </c>
      <c r="R138" t="str">
        <f t="shared" si="30"/>
        <v>Z11FMMA2LSIA0120</v>
      </c>
      <c r="S138" t="str">
        <f t="shared" si="46"/>
        <v>MMA2 Lorry-Semi IA 12 ppm</v>
      </c>
      <c r="T138" t="s">
        <v>35</v>
      </c>
      <c r="U138">
        <f t="shared" si="47"/>
        <v>1000000</v>
      </c>
      <c r="V138">
        <f t="shared" si="54"/>
        <v>0</v>
      </c>
      <c r="W138">
        <f t="shared" si="53"/>
        <v>1000000</v>
      </c>
      <c r="X138">
        <f t="shared" si="53"/>
        <v>0</v>
      </c>
      <c r="Y138">
        <f t="shared" ref="W138:AC174" si="55">IF($F138=Y$12,$U$24,0)</f>
        <v>0</v>
      </c>
      <c r="Z138">
        <f t="shared" si="55"/>
        <v>0</v>
      </c>
      <c r="AA138">
        <f t="shared" si="55"/>
        <v>0</v>
      </c>
      <c r="AB138">
        <f t="shared" si="55"/>
        <v>0</v>
      </c>
      <c r="AC138">
        <f t="shared" si="55"/>
        <v>0</v>
      </c>
      <c r="AD138" s="22">
        <f t="shared" si="35"/>
        <v>7</v>
      </c>
      <c r="AE138" s="22">
        <f t="shared" si="48"/>
        <v>0</v>
      </c>
      <c r="AF138" s="22">
        <f t="shared" si="49"/>
        <v>0</v>
      </c>
      <c r="AG138">
        <f t="shared" si="50"/>
        <v>0</v>
      </c>
      <c r="AH138">
        <f t="shared" si="51"/>
        <v>0</v>
      </c>
      <c r="AI138">
        <f t="shared" si="52"/>
        <v>0</v>
      </c>
      <c r="AK138" t="s">
        <v>1201</v>
      </c>
      <c r="AL138" t="s">
        <v>1202</v>
      </c>
      <c r="AM138" t="s">
        <v>35</v>
      </c>
      <c r="AN138">
        <v>1000000</v>
      </c>
      <c r="AO138">
        <v>0</v>
      </c>
      <c r="AP138">
        <v>1000000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7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1:54" x14ac:dyDescent="0.25">
      <c r="A139" s="26" t="s">
        <v>758</v>
      </c>
      <c r="B139" s="26" t="str">
        <f t="shared" si="36"/>
        <v>F02</v>
      </c>
      <c r="C139" s="26" t="str">
        <f t="shared" si="37"/>
        <v>LS</v>
      </c>
      <c r="D139" s="26" t="str">
        <f t="shared" si="38"/>
        <v>01</v>
      </c>
      <c r="E139" s="26" t="str">
        <f t="shared" si="39"/>
        <v>0130</v>
      </c>
      <c r="F139" t="str">
        <f t="shared" si="31"/>
        <v>MMA2</v>
      </c>
      <c r="G139" t="str">
        <f t="shared" si="32"/>
        <v>IA</v>
      </c>
      <c r="H139" s="12" t="s">
        <v>905</v>
      </c>
      <c r="I139" t="str">
        <f t="shared" si="33"/>
        <v>Z11F</v>
      </c>
      <c r="J139" t="str">
        <f t="shared" si="34"/>
        <v>Lorry-Semi</v>
      </c>
      <c r="K139" t="str">
        <f t="shared" si="40"/>
        <v>013</v>
      </c>
      <c r="L139" t="str">
        <f t="shared" si="41"/>
        <v>0</v>
      </c>
      <c r="M139" s="40">
        <f t="shared" si="42"/>
        <v>13</v>
      </c>
      <c r="N139" s="40" t="str">
        <f t="shared" si="43"/>
        <v>IA</v>
      </c>
      <c r="O139" s="40">
        <f t="shared" si="44"/>
        <v>5</v>
      </c>
      <c r="P139" s="40" t="s">
        <v>628</v>
      </c>
      <c r="Q139" s="40" t="str">
        <f t="shared" si="45"/>
        <v>LS</v>
      </c>
      <c r="R139" t="str">
        <f t="shared" si="30"/>
        <v>Z11FMMA2LSIA0130</v>
      </c>
      <c r="S139" t="str">
        <f t="shared" si="46"/>
        <v>MMA2 Lorry-Semi IA 13 ppm</v>
      </c>
      <c r="T139" t="s">
        <v>35</v>
      </c>
      <c r="U139">
        <f t="shared" si="47"/>
        <v>1000000</v>
      </c>
      <c r="V139">
        <f t="shared" si="54"/>
        <v>0</v>
      </c>
      <c r="W139">
        <f t="shared" si="55"/>
        <v>1000000</v>
      </c>
      <c r="X139">
        <f t="shared" si="55"/>
        <v>0</v>
      </c>
      <c r="Y139">
        <f t="shared" si="55"/>
        <v>0</v>
      </c>
      <c r="Z139">
        <f t="shared" si="55"/>
        <v>0</v>
      </c>
      <c r="AA139">
        <f t="shared" si="55"/>
        <v>0</v>
      </c>
      <c r="AB139">
        <f t="shared" si="55"/>
        <v>0</v>
      </c>
      <c r="AC139">
        <f t="shared" si="55"/>
        <v>0</v>
      </c>
      <c r="AD139" s="22">
        <f t="shared" si="35"/>
        <v>8</v>
      </c>
      <c r="AE139" s="22">
        <f t="shared" si="48"/>
        <v>0</v>
      </c>
      <c r="AF139" s="22">
        <f t="shared" si="49"/>
        <v>0</v>
      </c>
      <c r="AG139">
        <f t="shared" si="50"/>
        <v>0</v>
      </c>
      <c r="AH139">
        <f t="shared" si="51"/>
        <v>0</v>
      </c>
      <c r="AI139">
        <f t="shared" si="52"/>
        <v>0</v>
      </c>
      <c r="AK139" t="s">
        <v>1203</v>
      </c>
      <c r="AL139" t="s">
        <v>1204</v>
      </c>
      <c r="AM139" t="s">
        <v>35</v>
      </c>
      <c r="AN139">
        <v>1000000</v>
      </c>
      <c r="AO139">
        <v>0</v>
      </c>
      <c r="AP139">
        <v>1000000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8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 x14ac:dyDescent="0.25">
      <c r="A140" s="26" t="s">
        <v>759</v>
      </c>
      <c r="B140" s="26" t="str">
        <f t="shared" si="36"/>
        <v>F02</v>
      </c>
      <c r="C140" s="26" t="str">
        <f t="shared" si="37"/>
        <v>LS</v>
      </c>
      <c r="D140" s="26" t="str">
        <f t="shared" si="38"/>
        <v>01</v>
      </c>
      <c r="E140" s="26" t="str">
        <f t="shared" si="39"/>
        <v>0150</v>
      </c>
      <c r="F140" t="str">
        <f t="shared" si="31"/>
        <v>MMA2</v>
      </c>
      <c r="G140" t="str">
        <f t="shared" si="32"/>
        <v>IA</v>
      </c>
      <c r="H140" s="12" t="s">
        <v>905</v>
      </c>
      <c r="I140" t="str">
        <f t="shared" si="33"/>
        <v>Z11F</v>
      </c>
      <c r="J140" t="str">
        <f t="shared" si="34"/>
        <v>Lorry-Semi</v>
      </c>
      <c r="K140" t="str">
        <f t="shared" si="40"/>
        <v>015</v>
      </c>
      <c r="L140" t="str">
        <f t="shared" si="41"/>
        <v>0</v>
      </c>
      <c r="M140" s="40">
        <f t="shared" si="42"/>
        <v>15</v>
      </c>
      <c r="N140" s="40" t="str">
        <f t="shared" si="43"/>
        <v>IA</v>
      </c>
      <c r="O140" s="40">
        <f t="shared" si="44"/>
        <v>5</v>
      </c>
      <c r="P140" s="40" t="s">
        <v>628</v>
      </c>
      <c r="Q140" s="40" t="str">
        <f t="shared" si="45"/>
        <v>LS</v>
      </c>
      <c r="R140" t="str">
        <f t="shared" si="30"/>
        <v>Z11FMMA2LSIA0150</v>
      </c>
      <c r="S140" t="str">
        <f t="shared" si="46"/>
        <v>MMA2 Lorry-Semi IA 15 ppm</v>
      </c>
      <c r="T140" t="s">
        <v>35</v>
      </c>
      <c r="U140">
        <f t="shared" si="47"/>
        <v>1000000</v>
      </c>
      <c r="V140">
        <f t="shared" si="54"/>
        <v>0</v>
      </c>
      <c r="W140">
        <f t="shared" si="55"/>
        <v>1000000</v>
      </c>
      <c r="X140">
        <f t="shared" si="55"/>
        <v>0</v>
      </c>
      <c r="Y140">
        <f t="shared" si="55"/>
        <v>0</v>
      </c>
      <c r="Z140">
        <f t="shared" si="55"/>
        <v>0</v>
      </c>
      <c r="AA140">
        <f t="shared" si="55"/>
        <v>0</v>
      </c>
      <c r="AB140">
        <f t="shared" si="55"/>
        <v>0</v>
      </c>
      <c r="AC140">
        <f t="shared" si="55"/>
        <v>0</v>
      </c>
      <c r="AD140" s="22">
        <f t="shared" si="35"/>
        <v>10</v>
      </c>
      <c r="AE140" s="22">
        <f t="shared" si="48"/>
        <v>0</v>
      </c>
      <c r="AF140" s="22">
        <f t="shared" si="49"/>
        <v>0</v>
      </c>
      <c r="AG140">
        <f t="shared" si="50"/>
        <v>0</v>
      </c>
      <c r="AH140">
        <f t="shared" si="51"/>
        <v>0</v>
      </c>
      <c r="AI140">
        <f t="shared" si="52"/>
        <v>0</v>
      </c>
      <c r="AK140" t="s">
        <v>1205</v>
      </c>
      <c r="AL140" t="s">
        <v>1206</v>
      </c>
      <c r="AM140" t="s">
        <v>35</v>
      </c>
      <c r="AN140">
        <v>1000000</v>
      </c>
      <c r="AO140">
        <v>0</v>
      </c>
      <c r="AP140">
        <v>1000000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 x14ac:dyDescent="0.25">
      <c r="A141" s="26" t="s">
        <v>760</v>
      </c>
      <c r="B141" s="26" t="str">
        <f t="shared" si="36"/>
        <v>F02</v>
      </c>
      <c r="C141" s="26" t="str">
        <f t="shared" si="37"/>
        <v>LS</v>
      </c>
      <c r="D141" s="26" t="str">
        <f t="shared" si="38"/>
        <v>01</v>
      </c>
      <c r="E141" s="26" t="str">
        <f t="shared" si="39"/>
        <v>0160</v>
      </c>
      <c r="F141" t="str">
        <f t="shared" si="31"/>
        <v>MMA2</v>
      </c>
      <c r="G141" t="str">
        <f t="shared" si="32"/>
        <v>IA</v>
      </c>
      <c r="H141" s="12" t="s">
        <v>905</v>
      </c>
      <c r="I141" t="str">
        <f t="shared" si="33"/>
        <v>Z11F</v>
      </c>
      <c r="J141" t="str">
        <f t="shared" si="34"/>
        <v>Lorry-Semi</v>
      </c>
      <c r="K141" t="str">
        <f t="shared" si="40"/>
        <v>016</v>
      </c>
      <c r="L141" t="str">
        <f t="shared" si="41"/>
        <v>0</v>
      </c>
      <c r="M141" s="40">
        <f t="shared" si="42"/>
        <v>16</v>
      </c>
      <c r="N141" s="40" t="str">
        <f t="shared" si="43"/>
        <v>IA</v>
      </c>
      <c r="O141" s="40">
        <f t="shared" si="44"/>
        <v>5</v>
      </c>
      <c r="P141" s="40" t="s">
        <v>628</v>
      </c>
      <c r="Q141" s="40" t="str">
        <f t="shared" si="45"/>
        <v>LS</v>
      </c>
      <c r="R141" t="str">
        <f t="shared" ref="R141:R204" si="56">I141&amp;F141&amp;C141&amp;G141&amp;E141</f>
        <v>Z11FMMA2LSIA0160</v>
      </c>
      <c r="S141" t="str">
        <f t="shared" si="46"/>
        <v>MMA2 Lorry-Semi IA 16 ppm</v>
      </c>
      <c r="T141" t="s">
        <v>35</v>
      </c>
      <c r="U141">
        <f t="shared" si="47"/>
        <v>1000000</v>
      </c>
      <c r="V141">
        <f t="shared" si="54"/>
        <v>0</v>
      </c>
      <c r="W141">
        <f t="shared" si="55"/>
        <v>1000000</v>
      </c>
      <c r="X141">
        <f t="shared" si="55"/>
        <v>0</v>
      </c>
      <c r="Y141">
        <f t="shared" si="55"/>
        <v>0</v>
      </c>
      <c r="Z141">
        <f t="shared" si="55"/>
        <v>0</v>
      </c>
      <c r="AA141">
        <f t="shared" si="55"/>
        <v>0</v>
      </c>
      <c r="AB141">
        <f t="shared" si="55"/>
        <v>0</v>
      </c>
      <c r="AC141">
        <f t="shared" si="55"/>
        <v>0</v>
      </c>
      <c r="AD141" s="22">
        <f t="shared" si="35"/>
        <v>11</v>
      </c>
      <c r="AE141" s="22">
        <f t="shared" si="48"/>
        <v>0</v>
      </c>
      <c r="AF141" s="22">
        <f t="shared" si="49"/>
        <v>0</v>
      </c>
      <c r="AG141">
        <f t="shared" si="50"/>
        <v>0</v>
      </c>
      <c r="AH141">
        <f t="shared" si="51"/>
        <v>0</v>
      </c>
      <c r="AI141">
        <f t="shared" si="52"/>
        <v>0</v>
      </c>
      <c r="AK141" t="s">
        <v>1207</v>
      </c>
      <c r="AL141" t="s">
        <v>1208</v>
      </c>
      <c r="AM141" t="s">
        <v>35</v>
      </c>
      <c r="AN141">
        <v>1000000</v>
      </c>
      <c r="AO141">
        <v>0</v>
      </c>
      <c r="AP141">
        <v>1000000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11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 x14ac:dyDescent="0.25">
      <c r="A142" s="26" t="s">
        <v>761</v>
      </c>
      <c r="B142" s="26" t="str">
        <f t="shared" si="36"/>
        <v>F02</v>
      </c>
      <c r="C142" s="26" t="str">
        <f t="shared" si="37"/>
        <v>LS</v>
      </c>
      <c r="D142" s="26" t="str">
        <f t="shared" si="38"/>
        <v>01</v>
      </c>
      <c r="E142" s="26" t="str">
        <f t="shared" si="39"/>
        <v>0180</v>
      </c>
      <c r="F142" t="str">
        <f t="shared" si="31"/>
        <v>MMA2</v>
      </c>
      <c r="G142" t="str">
        <f t="shared" si="32"/>
        <v>IA</v>
      </c>
      <c r="H142" s="12" t="s">
        <v>905</v>
      </c>
      <c r="I142" t="str">
        <f t="shared" si="33"/>
        <v>Z11F</v>
      </c>
      <c r="J142" t="str">
        <f t="shared" si="34"/>
        <v>Lorry-Semi</v>
      </c>
      <c r="K142" t="str">
        <f t="shared" si="40"/>
        <v>018</v>
      </c>
      <c r="L142" t="str">
        <f t="shared" si="41"/>
        <v>0</v>
      </c>
      <c r="M142" s="40">
        <f t="shared" si="42"/>
        <v>18</v>
      </c>
      <c r="N142" s="40" t="str">
        <f t="shared" si="43"/>
        <v>IA</v>
      </c>
      <c r="O142" s="40">
        <f t="shared" si="44"/>
        <v>5</v>
      </c>
      <c r="P142" s="40" t="s">
        <v>628</v>
      </c>
      <c r="Q142" s="40" t="str">
        <f t="shared" si="45"/>
        <v>LS</v>
      </c>
      <c r="R142" t="str">
        <f t="shared" si="56"/>
        <v>Z11FMMA2LSIA0180</v>
      </c>
      <c r="S142" t="str">
        <f t="shared" si="46"/>
        <v>MMA2 Lorry-Semi IA 18 ppm</v>
      </c>
      <c r="T142" t="s">
        <v>35</v>
      </c>
      <c r="U142">
        <f t="shared" si="47"/>
        <v>1000000</v>
      </c>
      <c r="V142">
        <f t="shared" si="54"/>
        <v>0</v>
      </c>
      <c r="W142">
        <f t="shared" si="55"/>
        <v>1000000</v>
      </c>
      <c r="X142">
        <f t="shared" si="55"/>
        <v>0</v>
      </c>
      <c r="Y142">
        <f t="shared" si="55"/>
        <v>0</v>
      </c>
      <c r="Z142">
        <f t="shared" si="55"/>
        <v>0</v>
      </c>
      <c r="AA142">
        <f t="shared" si="55"/>
        <v>0</v>
      </c>
      <c r="AB142">
        <f t="shared" si="55"/>
        <v>0</v>
      </c>
      <c r="AC142">
        <f t="shared" si="55"/>
        <v>0</v>
      </c>
      <c r="AD142" s="22">
        <f t="shared" si="35"/>
        <v>13</v>
      </c>
      <c r="AE142" s="22">
        <f t="shared" si="48"/>
        <v>0</v>
      </c>
      <c r="AF142" s="22">
        <f t="shared" si="49"/>
        <v>0</v>
      </c>
      <c r="AG142">
        <f t="shared" si="50"/>
        <v>0</v>
      </c>
      <c r="AH142">
        <f t="shared" si="51"/>
        <v>0</v>
      </c>
      <c r="AI142">
        <f t="shared" si="52"/>
        <v>0</v>
      </c>
      <c r="AK142" t="s">
        <v>1209</v>
      </c>
      <c r="AL142" t="s">
        <v>1210</v>
      </c>
      <c r="AM142" t="s">
        <v>35</v>
      </c>
      <c r="AN142">
        <v>1000000</v>
      </c>
      <c r="AO142">
        <v>0</v>
      </c>
      <c r="AP142">
        <v>1000000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13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 x14ac:dyDescent="0.25">
      <c r="A143" s="26" t="s">
        <v>762</v>
      </c>
      <c r="B143" s="26" t="str">
        <f t="shared" si="36"/>
        <v>F02</v>
      </c>
      <c r="C143" s="26" t="str">
        <f t="shared" si="37"/>
        <v>LS</v>
      </c>
      <c r="D143" s="26" t="str">
        <f t="shared" si="38"/>
        <v>01</v>
      </c>
      <c r="E143" s="26" t="str">
        <f t="shared" si="39"/>
        <v>0200</v>
      </c>
      <c r="F143" t="str">
        <f t="shared" si="31"/>
        <v>MMA2</v>
      </c>
      <c r="G143" t="str">
        <f t="shared" si="32"/>
        <v>IA</v>
      </c>
      <c r="H143" s="12" t="s">
        <v>905</v>
      </c>
      <c r="I143" t="str">
        <f t="shared" si="33"/>
        <v>Z11F</v>
      </c>
      <c r="J143" t="str">
        <f t="shared" si="34"/>
        <v>Lorry-Semi</v>
      </c>
      <c r="K143" t="str">
        <f t="shared" si="40"/>
        <v>020</v>
      </c>
      <c r="L143" t="str">
        <f t="shared" si="41"/>
        <v>0</v>
      </c>
      <c r="M143" s="40">
        <f t="shared" si="42"/>
        <v>20</v>
      </c>
      <c r="N143" s="40" t="str">
        <f t="shared" si="43"/>
        <v>IA</v>
      </c>
      <c r="O143" s="40">
        <f t="shared" si="44"/>
        <v>5</v>
      </c>
      <c r="P143" s="40" t="s">
        <v>628</v>
      </c>
      <c r="Q143" s="40" t="str">
        <f t="shared" si="45"/>
        <v>LS</v>
      </c>
      <c r="R143" t="str">
        <f t="shared" si="56"/>
        <v>Z11FMMA2LSIA0200</v>
      </c>
      <c r="S143" t="str">
        <f t="shared" si="46"/>
        <v>MMA2 Lorry-Semi IA 20 ppm</v>
      </c>
      <c r="T143" t="s">
        <v>35</v>
      </c>
      <c r="U143">
        <f t="shared" si="47"/>
        <v>1000000</v>
      </c>
      <c r="V143">
        <f t="shared" si="54"/>
        <v>0</v>
      </c>
      <c r="W143">
        <f t="shared" si="55"/>
        <v>1000000</v>
      </c>
      <c r="X143">
        <f t="shared" si="55"/>
        <v>0</v>
      </c>
      <c r="Y143">
        <f t="shared" si="55"/>
        <v>0</v>
      </c>
      <c r="Z143">
        <f t="shared" si="55"/>
        <v>0</v>
      </c>
      <c r="AA143">
        <f t="shared" si="55"/>
        <v>0</v>
      </c>
      <c r="AB143">
        <f t="shared" si="55"/>
        <v>0</v>
      </c>
      <c r="AC143">
        <f t="shared" si="55"/>
        <v>0</v>
      </c>
      <c r="AD143" s="22">
        <f t="shared" si="35"/>
        <v>15</v>
      </c>
      <c r="AE143" s="22">
        <f t="shared" si="48"/>
        <v>0</v>
      </c>
      <c r="AF143" s="22">
        <f t="shared" si="49"/>
        <v>0</v>
      </c>
      <c r="AG143">
        <f t="shared" si="50"/>
        <v>0</v>
      </c>
      <c r="AH143">
        <f t="shared" si="51"/>
        <v>0</v>
      </c>
      <c r="AI143">
        <f t="shared" si="52"/>
        <v>0</v>
      </c>
      <c r="AK143" t="s">
        <v>1211</v>
      </c>
      <c r="AL143" t="s">
        <v>1212</v>
      </c>
      <c r="AM143" t="s">
        <v>35</v>
      </c>
      <c r="AN143">
        <v>1000000</v>
      </c>
      <c r="AO143">
        <v>0</v>
      </c>
      <c r="AP143">
        <v>1000000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15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 x14ac:dyDescent="0.25">
      <c r="A144" s="26" t="s">
        <v>763</v>
      </c>
      <c r="B144" s="26" t="str">
        <f t="shared" si="36"/>
        <v>F02</v>
      </c>
      <c r="C144" s="26" t="str">
        <f t="shared" si="37"/>
        <v>LS</v>
      </c>
      <c r="D144" s="26" t="str">
        <f t="shared" si="38"/>
        <v>01</v>
      </c>
      <c r="E144" s="26" t="str">
        <f t="shared" si="39"/>
        <v>0250</v>
      </c>
      <c r="F144" t="str">
        <f t="shared" si="31"/>
        <v>MMA2</v>
      </c>
      <c r="G144" t="str">
        <f t="shared" si="32"/>
        <v>IA</v>
      </c>
      <c r="H144" s="12" t="s">
        <v>905</v>
      </c>
      <c r="I144" t="str">
        <f t="shared" si="33"/>
        <v>Z11F</v>
      </c>
      <c r="J144" t="str">
        <f t="shared" si="34"/>
        <v>Lorry-Semi</v>
      </c>
      <c r="K144" t="str">
        <f t="shared" si="40"/>
        <v>025</v>
      </c>
      <c r="L144" t="str">
        <f t="shared" si="41"/>
        <v>0</v>
      </c>
      <c r="M144" s="40">
        <f t="shared" si="42"/>
        <v>25</v>
      </c>
      <c r="N144" s="40" t="str">
        <f t="shared" si="43"/>
        <v>IA</v>
      </c>
      <c r="O144" s="40">
        <f t="shared" si="44"/>
        <v>5</v>
      </c>
      <c r="P144" s="40" t="s">
        <v>628</v>
      </c>
      <c r="Q144" s="40" t="str">
        <f t="shared" si="45"/>
        <v>LS</v>
      </c>
      <c r="R144" t="str">
        <f t="shared" si="56"/>
        <v>Z11FMMA2LSIA0250</v>
      </c>
      <c r="S144" t="str">
        <f t="shared" si="46"/>
        <v>MMA2 Lorry-Semi IA 25 ppm</v>
      </c>
      <c r="T144" t="s">
        <v>35</v>
      </c>
      <c r="U144">
        <f t="shared" si="47"/>
        <v>1000000</v>
      </c>
      <c r="V144">
        <f t="shared" si="54"/>
        <v>0</v>
      </c>
      <c r="W144">
        <f t="shared" si="55"/>
        <v>1000000</v>
      </c>
      <c r="X144">
        <f t="shared" si="55"/>
        <v>0</v>
      </c>
      <c r="Y144">
        <f t="shared" si="55"/>
        <v>0</v>
      </c>
      <c r="Z144">
        <f t="shared" si="55"/>
        <v>0</v>
      </c>
      <c r="AA144">
        <f t="shared" si="55"/>
        <v>0</v>
      </c>
      <c r="AB144">
        <f t="shared" si="55"/>
        <v>0</v>
      </c>
      <c r="AC144">
        <f t="shared" si="55"/>
        <v>0</v>
      </c>
      <c r="AD144" s="22">
        <f t="shared" si="35"/>
        <v>20</v>
      </c>
      <c r="AE144" s="22">
        <f t="shared" si="48"/>
        <v>0</v>
      </c>
      <c r="AF144" s="22">
        <f t="shared" si="49"/>
        <v>0</v>
      </c>
      <c r="AG144">
        <f t="shared" si="50"/>
        <v>0</v>
      </c>
      <c r="AH144">
        <f t="shared" si="51"/>
        <v>0</v>
      </c>
      <c r="AI144">
        <f t="shared" si="52"/>
        <v>0</v>
      </c>
      <c r="AK144" t="s">
        <v>1213</v>
      </c>
      <c r="AL144" t="s">
        <v>1214</v>
      </c>
      <c r="AM144" t="s">
        <v>35</v>
      </c>
      <c r="AN144">
        <v>1000000</v>
      </c>
      <c r="AO144">
        <v>0</v>
      </c>
      <c r="AP144">
        <v>1000000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20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1:54" x14ac:dyDescent="0.25">
      <c r="A145" s="26" t="s">
        <v>764</v>
      </c>
      <c r="B145" s="26" t="str">
        <f t="shared" si="36"/>
        <v>F02</v>
      </c>
      <c r="C145" s="26" t="str">
        <f t="shared" si="37"/>
        <v>LS</v>
      </c>
      <c r="D145" s="26" t="str">
        <f t="shared" si="38"/>
        <v>01</v>
      </c>
      <c r="E145" s="26" t="str">
        <f t="shared" si="39"/>
        <v>0300</v>
      </c>
      <c r="F145" t="str">
        <f t="shared" si="31"/>
        <v>MMA2</v>
      </c>
      <c r="G145" t="str">
        <f t="shared" si="32"/>
        <v>IA</v>
      </c>
      <c r="H145" s="12" t="s">
        <v>905</v>
      </c>
      <c r="I145" t="str">
        <f t="shared" si="33"/>
        <v>Z11F</v>
      </c>
      <c r="J145" t="str">
        <f t="shared" si="34"/>
        <v>Lorry-Semi</v>
      </c>
      <c r="K145" t="str">
        <f t="shared" si="40"/>
        <v>030</v>
      </c>
      <c r="L145" t="str">
        <f t="shared" si="41"/>
        <v>0</v>
      </c>
      <c r="M145" s="40">
        <f t="shared" si="42"/>
        <v>30</v>
      </c>
      <c r="N145" s="40" t="str">
        <f t="shared" si="43"/>
        <v>IA</v>
      </c>
      <c r="O145" s="40">
        <f t="shared" si="44"/>
        <v>5</v>
      </c>
      <c r="P145" s="40" t="s">
        <v>628</v>
      </c>
      <c r="Q145" s="40" t="str">
        <f t="shared" si="45"/>
        <v>LS</v>
      </c>
      <c r="R145" t="str">
        <f t="shared" si="56"/>
        <v>Z11FMMA2LSIA0300</v>
      </c>
      <c r="S145" t="str">
        <f t="shared" si="46"/>
        <v>MMA2 Lorry-Semi IA 30 ppm</v>
      </c>
      <c r="T145" t="s">
        <v>35</v>
      </c>
      <c r="U145">
        <f t="shared" si="47"/>
        <v>1000000</v>
      </c>
      <c r="V145">
        <f t="shared" si="54"/>
        <v>0</v>
      </c>
      <c r="W145">
        <f t="shared" si="55"/>
        <v>1000000</v>
      </c>
      <c r="X145">
        <f t="shared" si="55"/>
        <v>0</v>
      </c>
      <c r="Y145">
        <f t="shared" si="55"/>
        <v>0</v>
      </c>
      <c r="Z145">
        <f t="shared" si="55"/>
        <v>0</v>
      </c>
      <c r="AA145">
        <f t="shared" si="55"/>
        <v>0</v>
      </c>
      <c r="AB145">
        <f t="shared" si="55"/>
        <v>0</v>
      </c>
      <c r="AC145">
        <f t="shared" si="55"/>
        <v>0</v>
      </c>
      <c r="AD145" s="22">
        <f t="shared" si="35"/>
        <v>25</v>
      </c>
      <c r="AE145" s="22">
        <f t="shared" si="48"/>
        <v>0</v>
      </c>
      <c r="AF145" s="22">
        <f t="shared" si="49"/>
        <v>0</v>
      </c>
      <c r="AG145">
        <f t="shared" si="50"/>
        <v>0</v>
      </c>
      <c r="AH145">
        <f t="shared" si="51"/>
        <v>0</v>
      </c>
      <c r="AI145">
        <f t="shared" si="52"/>
        <v>0</v>
      </c>
      <c r="AK145" t="s">
        <v>1215</v>
      </c>
      <c r="AL145" t="s">
        <v>1216</v>
      </c>
      <c r="AM145" t="s">
        <v>35</v>
      </c>
      <c r="AN145">
        <v>1000000</v>
      </c>
      <c r="AO145">
        <v>0</v>
      </c>
      <c r="AP145">
        <v>1000000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25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 x14ac:dyDescent="0.25">
      <c r="A146" s="26" t="s">
        <v>765</v>
      </c>
      <c r="B146" s="26" t="str">
        <f t="shared" si="36"/>
        <v>F02</v>
      </c>
      <c r="C146" s="26" t="str">
        <f t="shared" si="37"/>
        <v>LS</v>
      </c>
      <c r="D146" s="26" t="str">
        <f t="shared" si="38"/>
        <v>01</v>
      </c>
      <c r="E146" s="26" t="str">
        <f t="shared" si="39"/>
        <v>0500</v>
      </c>
      <c r="F146" t="str">
        <f t="shared" si="31"/>
        <v>MMA2</v>
      </c>
      <c r="G146" t="str">
        <f t="shared" si="32"/>
        <v>IA</v>
      </c>
      <c r="H146" s="12" t="s">
        <v>905</v>
      </c>
      <c r="I146" t="str">
        <f t="shared" si="33"/>
        <v>Z11F</v>
      </c>
      <c r="J146" t="str">
        <f t="shared" si="34"/>
        <v>Lorry-Semi</v>
      </c>
      <c r="K146" t="str">
        <f t="shared" si="40"/>
        <v>050</v>
      </c>
      <c r="L146" t="str">
        <f t="shared" si="41"/>
        <v>0</v>
      </c>
      <c r="M146" s="40">
        <f t="shared" si="42"/>
        <v>50</v>
      </c>
      <c r="N146" s="40" t="str">
        <f t="shared" si="43"/>
        <v>IA</v>
      </c>
      <c r="O146" s="40">
        <f t="shared" si="44"/>
        <v>5</v>
      </c>
      <c r="P146" s="40" t="s">
        <v>628</v>
      </c>
      <c r="Q146" s="40" t="str">
        <f t="shared" si="45"/>
        <v>LS</v>
      </c>
      <c r="R146" t="str">
        <f t="shared" si="56"/>
        <v>Z11FMMA2LSIA0500</v>
      </c>
      <c r="S146" t="str">
        <f t="shared" si="46"/>
        <v>MMA2 Lorry-Semi IA 50 ppm</v>
      </c>
      <c r="T146" t="s">
        <v>35</v>
      </c>
      <c r="U146">
        <f t="shared" si="47"/>
        <v>1000000</v>
      </c>
      <c r="V146">
        <f t="shared" si="54"/>
        <v>0</v>
      </c>
      <c r="W146">
        <f t="shared" si="55"/>
        <v>1000000</v>
      </c>
      <c r="X146">
        <f t="shared" si="55"/>
        <v>0</v>
      </c>
      <c r="Y146">
        <f t="shared" si="55"/>
        <v>0</v>
      </c>
      <c r="Z146">
        <f t="shared" si="55"/>
        <v>0</v>
      </c>
      <c r="AA146">
        <f t="shared" si="55"/>
        <v>0</v>
      </c>
      <c r="AB146">
        <f t="shared" si="55"/>
        <v>0</v>
      </c>
      <c r="AC146">
        <f t="shared" si="55"/>
        <v>0</v>
      </c>
      <c r="AD146" s="22">
        <f t="shared" si="35"/>
        <v>45</v>
      </c>
      <c r="AE146" s="22">
        <f t="shared" si="48"/>
        <v>0</v>
      </c>
      <c r="AF146" s="22">
        <f t="shared" si="49"/>
        <v>0</v>
      </c>
      <c r="AG146">
        <f t="shared" si="50"/>
        <v>0</v>
      </c>
      <c r="AH146">
        <f t="shared" si="51"/>
        <v>0</v>
      </c>
      <c r="AI146">
        <f t="shared" si="52"/>
        <v>0</v>
      </c>
      <c r="AK146" t="s">
        <v>1217</v>
      </c>
      <c r="AL146" t="s">
        <v>1218</v>
      </c>
      <c r="AM146" t="s">
        <v>35</v>
      </c>
      <c r="AN146">
        <v>1000000</v>
      </c>
      <c r="AO146">
        <v>0</v>
      </c>
      <c r="AP146">
        <v>1000000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45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 x14ac:dyDescent="0.25">
      <c r="A147" s="26" t="s">
        <v>766</v>
      </c>
      <c r="B147" s="26" t="str">
        <f t="shared" si="36"/>
        <v>F02</v>
      </c>
      <c r="C147" s="26" t="str">
        <f t="shared" si="37"/>
        <v>LS</v>
      </c>
      <c r="D147" s="26" t="str">
        <f t="shared" si="38"/>
        <v>01</v>
      </c>
      <c r="E147" s="26" t="str">
        <f t="shared" si="39"/>
        <v>1000</v>
      </c>
      <c r="F147" t="str">
        <f t="shared" si="31"/>
        <v>MMA2</v>
      </c>
      <c r="G147" t="str">
        <f t="shared" si="32"/>
        <v>IA</v>
      </c>
      <c r="H147" s="12" t="s">
        <v>905</v>
      </c>
      <c r="I147" t="str">
        <f t="shared" si="33"/>
        <v>Z11F</v>
      </c>
      <c r="J147" t="str">
        <f t="shared" si="34"/>
        <v>Lorry-Semi</v>
      </c>
      <c r="K147" t="str">
        <f t="shared" si="40"/>
        <v>100</v>
      </c>
      <c r="L147" t="str">
        <f t="shared" si="41"/>
        <v>0</v>
      </c>
      <c r="M147" s="40">
        <f t="shared" si="42"/>
        <v>100</v>
      </c>
      <c r="N147" s="40" t="str">
        <f t="shared" si="43"/>
        <v>IA</v>
      </c>
      <c r="O147" s="40">
        <f t="shared" si="44"/>
        <v>5</v>
      </c>
      <c r="P147" s="40" t="s">
        <v>628</v>
      </c>
      <c r="Q147" s="40" t="str">
        <f t="shared" si="45"/>
        <v>LS</v>
      </c>
      <c r="R147" t="str">
        <f t="shared" si="56"/>
        <v>Z11FMMA2LSIA1000</v>
      </c>
      <c r="S147" t="str">
        <f t="shared" si="46"/>
        <v>MMA2 Lorry-Semi IA 100 ppm</v>
      </c>
      <c r="T147" t="s">
        <v>35</v>
      </c>
      <c r="U147">
        <f t="shared" si="47"/>
        <v>1000000</v>
      </c>
      <c r="V147">
        <f t="shared" si="54"/>
        <v>0</v>
      </c>
      <c r="W147">
        <f t="shared" si="55"/>
        <v>1000000</v>
      </c>
      <c r="X147">
        <f t="shared" si="55"/>
        <v>0</v>
      </c>
      <c r="Y147">
        <f t="shared" si="55"/>
        <v>0</v>
      </c>
      <c r="Z147">
        <f t="shared" si="55"/>
        <v>0</v>
      </c>
      <c r="AA147">
        <f t="shared" si="55"/>
        <v>0</v>
      </c>
      <c r="AB147">
        <f t="shared" si="55"/>
        <v>0</v>
      </c>
      <c r="AC147">
        <f t="shared" si="55"/>
        <v>0</v>
      </c>
      <c r="AD147" s="22">
        <f t="shared" si="35"/>
        <v>95</v>
      </c>
      <c r="AE147" s="22">
        <f t="shared" si="48"/>
        <v>0</v>
      </c>
      <c r="AF147" s="22">
        <f t="shared" si="49"/>
        <v>0</v>
      </c>
      <c r="AG147">
        <f t="shared" si="50"/>
        <v>0</v>
      </c>
      <c r="AH147">
        <f t="shared" si="51"/>
        <v>0</v>
      </c>
      <c r="AI147">
        <f t="shared" si="52"/>
        <v>0</v>
      </c>
      <c r="AK147" t="s">
        <v>1219</v>
      </c>
      <c r="AL147" t="s">
        <v>1220</v>
      </c>
      <c r="AM147" t="s">
        <v>35</v>
      </c>
      <c r="AN147">
        <v>1000000</v>
      </c>
      <c r="AO147">
        <v>0</v>
      </c>
      <c r="AP147">
        <v>1000000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95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 x14ac:dyDescent="0.25">
      <c r="A148" s="26" t="s">
        <v>767</v>
      </c>
      <c r="B148" s="26" t="str">
        <f t="shared" si="36"/>
        <v>F02</v>
      </c>
      <c r="C148" s="26" t="str">
        <f t="shared" si="37"/>
        <v>LS</v>
      </c>
      <c r="D148" s="26" t="str">
        <f t="shared" si="38"/>
        <v>04</v>
      </c>
      <c r="E148" s="26" t="str">
        <f t="shared" si="39"/>
        <v>0500</v>
      </c>
      <c r="F148" t="str">
        <f t="shared" si="31"/>
        <v>MMA2</v>
      </c>
      <c r="G148" t="str">
        <f t="shared" si="32"/>
        <v>HQ</v>
      </c>
      <c r="H148" s="12" t="s">
        <v>905</v>
      </c>
      <c r="I148" t="str">
        <f t="shared" si="33"/>
        <v>Z11F</v>
      </c>
      <c r="J148" t="str">
        <f t="shared" si="34"/>
        <v>Lorry-Semi</v>
      </c>
      <c r="K148" t="str">
        <f t="shared" si="40"/>
        <v>050</v>
      </c>
      <c r="L148" t="str">
        <f t="shared" si="41"/>
        <v>0</v>
      </c>
      <c r="M148" s="40">
        <f t="shared" si="42"/>
        <v>50</v>
      </c>
      <c r="N148" s="40" t="str">
        <f t="shared" si="43"/>
        <v>IA</v>
      </c>
      <c r="O148" s="40">
        <f t="shared" si="44"/>
        <v>5</v>
      </c>
      <c r="P148" s="40" t="s">
        <v>628</v>
      </c>
      <c r="Q148" s="40" t="str">
        <f t="shared" si="45"/>
        <v>LS</v>
      </c>
      <c r="R148" t="str">
        <f t="shared" si="56"/>
        <v>Z11FMMA2LSHQ0500</v>
      </c>
      <c r="S148" t="str">
        <f t="shared" si="46"/>
        <v>MMA2 Lorry-Semi HQ 50 ppm</v>
      </c>
      <c r="T148" t="s">
        <v>35</v>
      </c>
      <c r="U148">
        <f t="shared" si="47"/>
        <v>1000000</v>
      </c>
      <c r="V148">
        <f t="shared" si="54"/>
        <v>0</v>
      </c>
      <c r="W148">
        <f t="shared" si="55"/>
        <v>1000000</v>
      </c>
      <c r="X148">
        <f t="shared" si="55"/>
        <v>0</v>
      </c>
      <c r="Y148">
        <f t="shared" si="55"/>
        <v>0</v>
      </c>
      <c r="Z148">
        <f t="shared" si="55"/>
        <v>0</v>
      </c>
      <c r="AA148">
        <f t="shared" si="55"/>
        <v>0</v>
      </c>
      <c r="AB148">
        <f t="shared" si="55"/>
        <v>0</v>
      </c>
      <c r="AC148">
        <f t="shared" si="55"/>
        <v>0</v>
      </c>
      <c r="AD148" s="22">
        <f t="shared" si="35"/>
        <v>0</v>
      </c>
      <c r="AE148" s="22">
        <f t="shared" si="48"/>
        <v>0</v>
      </c>
      <c r="AF148" s="22">
        <f t="shared" si="49"/>
        <v>50</v>
      </c>
      <c r="AG148">
        <f t="shared" si="50"/>
        <v>0</v>
      </c>
      <c r="AH148">
        <f t="shared" si="51"/>
        <v>0</v>
      </c>
      <c r="AI148">
        <f t="shared" si="52"/>
        <v>0</v>
      </c>
      <c r="AK148" t="s">
        <v>1221</v>
      </c>
      <c r="AL148" t="s">
        <v>1222</v>
      </c>
      <c r="AM148" t="s">
        <v>35</v>
      </c>
      <c r="AN148">
        <v>1000000</v>
      </c>
      <c r="AO148">
        <v>0</v>
      </c>
      <c r="AP148">
        <v>1000000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50</v>
      </c>
      <c r="AZ148">
        <v>0</v>
      </c>
      <c r="BA148">
        <v>0</v>
      </c>
      <c r="BB148">
        <v>0</v>
      </c>
    </row>
    <row r="149" spans="1:54" x14ac:dyDescent="0.25">
      <c r="A149" s="26" t="s">
        <v>768</v>
      </c>
      <c r="B149" s="26" t="str">
        <f t="shared" si="36"/>
        <v>F02</v>
      </c>
      <c r="C149" s="26" t="str">
        <f t="shared" si="37"/>
        <v>LT</v>
      </c>
      <c r="D149" s="26" t="str">
        <f t="shared" si="38"/>
        <v>02</v>
      </c>
      <c r="E149" s="26" t="str">
        <f t="shared" si="39"/>
        <v>1000</v>
      </c>
      <c r="F149" t="str">
        <f t="shared" si="31"/>
        <v>MMA2</v>
      </c>
      <c r="G149" t="str">
        <f t="shared" si="32"/>
        <v>MEHQ</v>
      </c>
      <c r="H149" s="12" t="s">
        <v>905</v>
      </c>
      <c r="I149" t="str">
        <f t="shared" si="33"/>
        <v>Z11F</v>
      </c>
      <c r="J149" t="str">
        <f t="shared" si="34"/>
        <v>Lorry-Tank</v>
      </c>
      <c r="K149" t="str">
        <f t="shared" si="40"/>
        <v>100</v>
      </c>
      <c r="L149" t="str">
        <f t="shared" si="41"/>
        <v>0</v>
      </c>
      <c r="M149" s="40">
        <f t="shared" si="42"/>
        <v>100</v>
      </c>
      <c r="N149" s="40" t="str">
        <f t="shared" si="43"/>
        <v>IA</v>
      </c>
      <c r="O149" s="40">
        <f t="shared" si="44"/>
        <v>5</v>
      </c>
      <c r="P149" s="40" t="s">
        <v>628</v>
      </c>
      <c r="Q149" s="40" t="str">
        <f t="shared" si="45"/>
        <v>LT</v>
      </c>
      <c r="R149" t="str">
        <f t="shared" si="56"/>
        <v>Z11FMMA2LTMEHQ1000</v>
      </c>
      <c r="S149" t="str">
        <f t="shared" si="46"/>
        <v>MMA2 Lorry-Tank MEHQ 100 ppm</v>
      </c>
      <c r="T149" t="s">
        <v>35</v>
      </c>
      <c r="U149">
        <f t="shared" si="47"/>
        <v>1000000</v>
      </c>
      <c r="V149">
        <f t="shared" si="54"/>
        <v>0</v>
      </c>
      <c r="W149">
        <f t="shared" si="55"/>
        <v>1000000</v>
      </c>
      <c r="X149">
        <f t="shared" si="55"/>
        <v>0</v>
      </c>
      <c r="Y149">
        <f t="shared" si="55"/>
        <v>0</v>
      </c>
      <c r="Z149">
        <f t="shared" si="55"/>
        <v>0</v>
      </c>
      <c r="AA149">
        <f t="shared" si="55"/>
        <v>0</v>
      </c>
      <c r="AB149">
        <f t="shared" si="55"/>
        <v>0</v>
      </c>
      <c r="AC149">
        <f t="shared" si="55"/>
        <v>0</v>
      </c>
      <c r="AD149" s="22">
        <f t="shared" si="35"/>
        <v>0</v>
      </c>
      <c r="AE149" s="22">
        <f t="shared" si="48"/>
        <v>100</v>
      </c>
      <c r="AF149" s="22">
        <f t="shared" si="49"/>
        <v>0</v>
      </c>
      <c r="AG149">
        <f t="shared" si="50"/>
        <v>0</v>
      </c>
      <c r="AH149">
        <f t="shared" si="51"/>
        <v>0</v>
      </c>
      <c r="AI149">
        <f t="shared" si="52"/>
        <v>0</v>
      </c>
      <c r="AK149" t="s">
        <v>1223</v>
      </c>
      <c r="AL149" t="s">
        <v>1224</v>
      </c>
      <c r="AM149" t="s">
        <v>35</v>
      </c>
      <c r="AN149">
        <v>1000000</v>
      </c>
      <c r="AO149">
        <v>0</v>
      </c>
      <c r="AP149">
        <v>1000000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100</v>
      </c>
      <c r="AY149">
        <v>0</v>
      </c>
      <c r="AZ149">
        <v>0</v>
      </c>
      <c r="BA149">
        <v>0</v>
      </c>
      <c r="BB149">
        <v>0</v>
      </c>
    </row>
    <row r="150" spans="1:54" x14ac:dyDescent="0.25">
      <c r="A150" s="26" t="s">
        <v>769</v>
      </c>
      <c r="B150" s="26" t="str">
        <f t="shared" si="36"/>
        <v>F02</v>
      </c>
      <c r="C150" s="26" t="str">
        <f t="shared" si="37"/>
        <v>LT</v>
      </c>
      <c r="D150" s="26" t="str">
        <f t="shared" si="38"/>
        <v>01</v>
      </c>
      <c r="E150" s="26" t="str">
        <f t="shared" si="39"/>
        <v>0025</v>
      </c>
      <c r="F150" t="str">
        <f t="shared" si="31"/>
        <v>MMA2</v>
      </c>
      <c r="G150" t="str">
        <f t="shared" si="32"/>
        <v>IA</v>
      </c>
      <c r="H150" s="12" t="s">
        <v>905</v>
      </c>
      <c r="I150" t="str">
        <f t="shared" si="33"/>
        <v>Z11F</v>
      </c>
      <c r="J150" t="str">
        <f t="shared" si="34"/>
        <v>Lorry-Tank</v>
      </c>
      <c r="K150" t="str">
        <f t="shared" si="40"/>
        <v>002</v>
      </c>
      <c r="L150" t="str">
        <f t="shared" si="41"/>
        <v>5</v>
      </c>
      <c r="M150" s="40">
        <f t="shared" si="42"/>
        <v>2.5</v>
      </c>
      <c r="N150" s="40" t="str">
        <f t="shared" si="43"/>
        <v>IA</v>
      </c>
      <c r="O150" s="40">
        <f t="shared" si="44"/>
        <v>5</v>
      </c>
      <c r="P150" s="40" t="s">
        <v>628</v>
      </c>
      <c r="Q150" s="40" t="str">
        <f t="shared" si="45"/>
        <v>LT</v>
      </c>
      <c r="R150" t="str">
        <f t="shared" si="56"/>
        <v>Z11FMMA2LTIA0025</v>
      </c>
      <c r="S150" t="str">
        <f t="shared" si="46"/>
        <v>MMA2 Lorry-Tank IA 2.5 ppm</v>
      </c>
      <c r="T150" t="s">
        <v>35</v>
      </c>
      <c r="U150">
        <f t="shared" si="47"/>
        <v>1000000</v>
      </c>
      <c r="V150">
        <f t="shared" si="54"/>
        <v>0</v>
      </c>
      <c r="W150">
        <f t="shared" si="55"/>
        <v>1000000</v>
      </c>
      <c r="X150">
        <f t="shared" si="55"/>
        <v>0</v>
      </c>
      <c r="Y150">
        <f t="shared" si="55"/>
        <v>0</v>
      </c>
      <c r="Z150">
        <f t="shared" si="55"/>
        <v>0</v>
      </c>
      <c r="AA150">
        <f t="shared" si="55"/>
        <v>0</v>
      </c>
      <c r="AB150">
        <f t="shared" si="55"/>
        <v>0</v>
      </c>
      <c r="AC150">
        <f t="shared" si="55"/>
        <v>0</v>
      </c>
      <c r="AD150" s="22">
        <f t="shared" si="35"/>
        <v>0</v>
      </c>
      <c r="AE150" s="22">
        <f t="shared" si="48"/>
        <v>0</v>
      </c>
      <c r="AF150" s="22">
        <f t="shared" si="49"/>
        <v>0</v>
      </c>
      <c r="AG150">
        <f t="shared" si="50"/>
        <v>0</v>
      </c>
      <c r="AH150">
        <f t="shared" si="51"/>
        <v>0</v>
      </c>
      <c r="AI150">
        <f t="shared" si="52"/>
        <v>0</v>
      </c>
      <c r="AK150" t="s">
        <v>1225</v>
      </c>
      <c r="AL150" t="s">
        <v>1226</v>
      </c>
      <c r="AM150" t="s">
        <v>35</v>
      </c>
      <c r="AN150">
        <v>1000000</v>
      </c>
      <c r="AO150">
        <v>0</v>
      </c>
      <c r="AP150">
        <v>1000000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1:54" x14ac:dyDescent="0.25">
      <c r="A151" s="26" t="s">
        <v>770</v>
      </c>
      <c r="B151" s="26" t="str">
        <f t="shared" si="36"/>
        <v>F02</v>
      </c>
      <c r="C151" s="26" t="str">
        <f t="shared" si="37"/>
        <v>LT</v>
      </c>
      <c r="D151" s="26" t="str">
        <f t="shared" si="38"/>
        <v>01</v>
      </c>
      <c r="E151" s="26" t="str">
        <f t="shared" si="39"/>
        <v>0070</v>
      </c>
      <c r="F151" t="str">
        <f t="shared" si="31"/>
        <v>MMA2</v>
      </c>
      <c r="G151" t="str">
        <f t="shared" si="32"/>
        <v>IA</v>
      </c>
      <c r="H151" s="12" t="s">
        <v>905</v>
      </c>
      <c r="I151" t="str">
        <f t="shared" si="33"/>
        <v>Z11F</v>
      </c>
      <c r="J151" t="str">
        <f t="shared" si="34"/>
        <v>Lorry-Tank</v>
      </c>
      <c r="K151" t="str">
        <f t="shared" si="40"/>
        <v>007</v>
      </c>
      <c r="L151" t="str">
        <f t="shared" si="41"/>
        <v>0</v>
      </c>
      <c r="M151" s="40">
        <f t="shared" si="42"/>
        <v>7</v>
      </c>
      <c r="N151" s="40" t="str">
        <f t="shared" si="43"/>
        <v>IA</v>
      </c>
      <c r="O151" s="40">
        <f t="shared" si="44"/>
        <v>5</v>
      </c>
      <c r="P151" s="40" t="s">
        <v>628</v>
      </c>
      <c r="Q151" s="40" t="str">
        <f t="shared" si="45"/>
        <v>LT</v>
      </c>
      <c r="R151" t="str">
        <f t="shared" si="56"/>
        <v>Z11FMMA2LTIA0070</v>
      </c>
      <c r="S151" t="str">
        <f t="shared" si="46"/>
        <v>MMA2 Lorry-Tank IA 7 ppm</v>
      </c>
      <c r="T151" t="s">
        <v>35</v>
      </c>
      <c r="U151">
        <f t="shared" si="47"/>
        <v>1000000</v>
      </c>
      <c r="V151">
        <f t="shared" si="54"/>
        <v>0</v>
      </c>
      <c r="W151">
        <f t="shared" si="55"/>
        <v>1000000</v>
      </c>
      <c r="X151">
        <f t="shared" si="55"/>
        <v>0</v>
      </c>
      <c r="Y151">
        <f t="shared" si="55"/>
        <v>0</v>
      </c>
      <c r="Z151">
        <f t="shared" si="55"/>
        <v>0</v>
      </c>
      <c r="AA151">
        <f t="shared" si="55"/>
        <v>0</v>
      </c>
      <c r="AB151">
        <f t="shared" si="55"/>
        <v>0</v>
      </c>
      <c r="AC151">
        <f t="shared" si="55"/>
        <v>0</v>
      </c>
      <c r="AD151" s="22">
        <f t="shared" si="35"/>
        <v>2</v>
      </c>
      <c r="AE151" s="22">
        <f t="shared" si="48"/>
        <v>0</v>
      </c>
      <c r="AF151" s="22">
        <f t="shared" si="49"/>
        <v>0</v>
      </c>
      <c r="AG151">
        <f t="shared" si="50"/>
        <v>0</v>
      </c>
      <c r="AH151">
        <f t="shared" si="51"/>
        <v>0</v>
      </c>
      <c r="AI151">
        <f t="shared" si="52"/>
        <v>0</v>
      </c>
      <c r="AK151" t="s">
        <v>1227</v>
      </c>
      <c r="AL151" t="s">
        <v>1228</v>
      </c>
      <c r="AM151" t="s">
        <v>35</v>
      </c>
      <c r="AN151">
        <v>1000000</v>
      </c>
      <c r="AO151">
        <v>0</v>
      </c>
      <c r="AP151">
        <v>1000000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2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 x14ac:dyDescent="0.25">
      <c r="A152" s="26" t="s">
        <v>771</v>
      </c>
      <c r="B152" s="26" t="str">
        <f t="shared" si="36"/>
        <v>F02</v>
      </c>
      <c r="C152" s="26" t="str">
        <f t="shared" si="37"/>
        <v>LT</v>
      </c>
      <c r="D152" s="26" t="str">
        <f t="shared" si="38"/>
        <v>01</v>
      </c>
      <c r="E152" s="26" t="str">
        <f t="shared" si="39"/>
        <v>0100</v>
      </c>
      <c r="F152" t="str">
        <f t="shared" ref="F152:F215" si="57">VLOOKUP(B152,$B$2:$C$11,2)</f>
        <v>MMA2</v>
      </c>
      <c r="G152" t="str">
        <f t="shared" ref="G152:G215" si="58">VLOOKUP(D152,$G$2:$H$4,2,)</f>
        <v>IA</v>
      </c>
      <c r="H152" s="12" t="s">
        <v>905</v>
      </c>
      <c r="I152" t="str">
        <f t="shared" ref="I152:I215" si="59">VLOOKUP(H152,$J$2:$K$4,2)</f>
        <v>Z11F</v>
      </c>
      <c r="J152" t="str">
        <f t="shared" ref="J152:J215" si="60">VLOOKUP(C152,$L$2:$M$10,2,FALSE)</f>
        <v>Lorry-Tank</v>
      </c>
      <c r="K152" t="str">
        <f t="shared" si="40"/>
        <v>010</v>
      </c>
      <c r="L152" t="str">
        <f t="shared" si="41"/>
        <v>0</v>
      </c>
      <c r="M152" s="40">
        <f t="shared" si="42"/>
        <v>10</v>
      </c>
      <c r="N152" s="40" t="str">
        <f t="shared" si="43"/>
        <v>IA</v>
      </c>
      <c r="O152" s="40">
        <f t="shared" si="44"/>
        <v>5</v>
      </c>
      <c r="P152" s="40" t="s">
        <v>628</v>
      </c>
      <c r="Q152" s="40" t="str">
        <f t="shared" si="45"/>
        <v>LT</v>
      </c>
      <c r="R152" t="str">
        <f t="shared" si="56"/>
        <v>Z11FMMA2LTIA0100</v>
      </c>
      <c r="S152" t="str">
        <f t="shared" si="46"/>
        <v>MMA2 Lorry-Tank IA 10 ppm</v>
      </c>
      <c r="T152" t="s">
        <v>35</v>
      </c>
      <c r="U152">
        <f t="shared" si="47"/>
        <v>1000000</v>
      </c>
      <c r="V152">
        <f t="shared" si="54"/>
        <v>0</v>
      </c>
      <c r="W152">
        <f t="shared" si="55"/>
        <v>1000000</v>
      </c>
      <c r="X152">
        <f t="shared" si="55"/>
        <v>0</v>
      </c>
      <c r="Y152">
        <f t="shared" si="55"/>
        <v>0</v>
      </c>
      <c r="Z152">
        <f t="shared" si="55"/>
        <v>0</v>
      </c>
      <c r="AA152">
        <f t="shared" si="55"/>
        <v>0</v>
      </c>
      <c r="AB152">
        <f t="shared" si="55"/>
        <v>0</v>
      </c>
      <c r="AC152">
        <f t="shared" si="55"/>
        <v>0</v>
      </c>
      <c r="AD152" s="22">
        <f t="shared" ref="AD152:AD215" si="61">U152/1000000*IF(G152="IA",IF(N152="IA",MAX(M152-O152,0),M152),0)</f>
        <v>5</v>
      </c>
      <c r="AE152" s="22">
        <f t="shared" si="48"/>
        <v>0</v>
      </c>
      <c r="AF152" s="22">
        <f t="shared" si="49"/>
        <v>0</v>
      </c>
      <c r="AG152">
        <f t="shared" si="50"/>
        <v>0</v>
      </c>
      <c r="AH152">
        <f t="shared" si="51"/>
        <v>0</v>
      </c>
      <c r="AI152">
        <f t="shared" si="52"/>
        <v>0</v>
      </c>
      <c r="AK152" t="s">
        <v>1229</v>
      </c>
      <c r="AL152" t="s">
        <v>1230</v>
      </c>
      <c r="AM152" t="s">
        <v>35</v>
      </c>
      <c r="AN152">
        <v>1000000</v>
      </c>
      <c r="AO152">
        <v>0</v>
      </c>
      <c r="AP152">
        <v>1000000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5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4" x14ac:dyDescent="0.25">
      <c r="A153" s="26" t="s">
        <v>772</v>
      </c>
      <c r="B153" s="26" t="str">
        <f t="shared" ref="B153:B216" si="62">RIGHT(LEFT(A153,3),3)</f>
        <v>F02</v>
      </c>
      <c r="C153" s="26" t="str">
        <f t="shared" ref="C153:C216" si="63">RIGHT(LEFT(A153,5),2)</f>
        <v>LT</v>
      </c>
      <c r="D153" s="26" t="str">
        <f t="shared" ref="D153:D216" si="64">RIGHT(LEFT(A153,7),2)</f>
        <v>01</v>
      </c>
      <c r="E153" s="26" t="str">
        <f t="shared" ref="E153:E216" si="65">RIGHT(LEFT(A153,11),4)</f>
        <v>0150</v>
      </c>
      <c r="F153" t="str">
        <f t="shared" si="57"/>
        <v>MMA2</v>
      </c>
      <c r="G153" t="str">
        <f t="shared" si="58"/>
        <v>IA</v>
      </c>
      <c r="H153" s="12" t="s">
        <v>905</v>
      </c>
      <c r="I153" t="str">
        <f t="shared" si="59"/>
        <v>Z11F</v>
      </c>
      <c r="J153" t="str">
        <f t="shared" si="60"/>
        <v>Lorry-Tank</v>
      </c>
      <c r="K153" t="str">
        <f t="shared" ref="K153:K216" si="66">LEFT(E153,3)</f>
        <v>015</v>
      </c>
      <c r="L153" t="str">
        <f t="shared" ref="L153:L216" si="67">RIGHT(E153,1)</f>
        <v>0</v>
      </c>
      <c r="M153" s="40">
        <f t="shared" ref="M153:M216" si="68">_xlfn.NUMBERVALUE(K153&amp;"."&amp;L153,".")</f>
        <v>15</v>
      </c>
      <c r="N153" s="40" t="str">
        <f t="shared" ref="N153:N216" si="69">VLOOKUP(F153,$C$2:$E$11,2,FALSE)</f>
        <v>IA</v>
      </c>
      <c r="O153" s="40">
        <f t="shared" ref="O153:O216" si="70">VLOOKUP(F153,$C$2:$E$11,3,FALSE)</f>
        <v>5</v>
      </c>
      <c r="P153" s="40" t="s">
        <v>628</v>
      </c>
      <c r="Q153" s="40" t="str">
        <f t="shared" ref="Q153:Q216" si="71">IF(OR(C153="DP",C153="DN"),C153&amp;P153,C153)</f>
        <v>LT</v>
      </c>
      <c r="R153" t="str">
        <f t="shared" si="56"/>
        <v>Z11FMMA2LTIA0150</v>
      </c>
      <c r="S153" t="str">
        <f t="shared" ref="S153:S216" si="72">F153&amp;" "&amp;J153&amp;" "&amp;G153&amp;" "&amp;M153&amp;" ppm"</f>
        <v>MMA2 Lorry-Tank IA 15 ppm</v>
      </c>
      <c r="T153" t="s">
        <v>35</v>
      </c>
      <c r="U153">
        <f t="shared" ref="U153:U216" si="73">VLOOKUP(Q153,$Q$2:$T$11,4,FALSE)</f>
        <v>1000000</v>
      </c>
      <c r="V153">
        <f t="shared" si="54"/>
        <v>0</v>
      </c>
      <c r="W153">
        <f t="shared" si="55"/>
        <v>1000000</v>
      </c>
      <c r="X153">
        <f t="shared" si="55"/>
        <v>0</v>
      </c>
      <c r="Y153">
        <f t="shared" si="55"/>
        <v>0</v>
      </c>
      <c r="Z153">
        <f t="shared" si="55"/>
        <v>0</v>
      </c>
      <c r="AA153">
        <f t="shared" si="55"/>
        <v>0</v>
      </c>
      <c r="AB153">
        <f t="shared" si="55"/>
        <v>0</v>
      </c>
      <c r="AC153">
        <f t="shared" si="55"/>
        <v>0</v>
      </c>
      <c r="AD153" s="22">
        <f t="shared" si="61"/>
        <v>10</v>
      </c>
      <c r="AE153" s="22">
        <f t="shared" ref="AE153:AE216" si="74">U153/1000000*IF(G153="MEHQ",IF(N153="MEHQ",MAX(M153-O153,0),M153),0)</f>
        <v>0</v>
      </c>
      <c r="AF153" s="22">
        <f t="shared" ref="AF153:AF216" si="75">U153/1000000*IF(G153="HQ",IF(N153="HQ",MAX(M153-O153,0),M153),0)</f>
        <v>0</v>
      </c>
      <c r="AG153">
        <f t="shared" ref="AG153:AG216" si="76">IF(Q153="DPMAA",U153/200,0)</f>
        <v>0</v>
      </c>
      <c r="AH153">
        <f t="shared" ref="AH153:AH216" si="77">IF(Q153="DNBMA",U153/180,IF(Q153="DNMMA",U153/190,0))</f>
        <v>0</v>
      </c>
      <c r="AI153">
        <f t="shared" ref="AI153:AI216" si="78">IF(Q153="I0",U153/1000,0)</f>
        <v>0</v>
      </c>
      <c r="AK153" t="s">
        <v>1231</v>
      </c>
      <c r="AL153" t="s">
        <v>1232</v>
      </c>
      <c r="AM153" t="s">
        <v>35</v>
      </c>
      <c r="AN153">
        <v>1000000</v>
      </c>
      <c r="AO153">
        <v>0</v>
      </c>
      <c r="AP153">
        <v>1000000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1:54" x14ac:dyDescent="0.25">
      <c r="A154" s="26" t="s">
        <v>773</v>
      </c>
      <c r="B154" s="26" t="str">
        <f t="shared" si="62"/>
        <v>F02</v>
      </c>
      <c r="C154" s="26" t="str">
        <f t="shared" si="63"/>
        <v>LT</v>
      </c>
      <c r="D154" s="26" t="str">
        <f t="shared" si="64"/>
        <v>01</v>
      </c>
      <c r="E154" s="26" t="str">
        <f t="shared" si="65"/>
        <v>0160</v>
      </c>
      <c r="F154" t="str">
        <f t="shared" si="57"/>
        <v>MMA2</v>
      </c>
      <c r="G154" t="str">
        <f t="shared" si="58"/>
        <v>IA</v>
      </c>
      <c r="H154" s="12" t="s">
        <v>905</v>
      </c>
      <c r="I154" t="str">
        <f t="shared" si="59"/>
        <v>Z11F</v>
      </c>
      <c r="J154" t="str">
        <f t="shared" si="60"/>
        <v>Lorry-Tank</v>
      </c>
      <c r="K154" t="str">
        <f t="shared" si="66"/>
        <v>016</v>
      </c>
      <c r="L154" t="str">
        <f t="shared" si="67"/>
        <v>0</v>
      </c>
      <c r="M154" s="40">
        <f t="shared" si="68"/>
        <v>16</v>
      </c>
      <c r="N154" s="40" t="str">
        <f t="shared" si="69"/>
        <v>IA</v>
      </c>
      <c r="O154" s="40">
        <f t="shared" si="70"/>
        <v>5</v>
      </c>
      <c r="P154" s="40" t="s">
        <v>628</v>
      </c>
      <c r="Q154" s="40" t="str">
        <f t="shared" si="71"/>
        <v>LT</v>
      </c>
      <c r="R154" t="str">
        <f t="shared" si="56"/>
        <v>Z11FMMA2LTIA0160</v>
      </c>
      <c r="S154" t="str">
        <f t="shared" si="72"/>
        <v>MMA2 Lorry-Tank IA 16 ppm</v>
      </c>
      <c r="T154" t="s">
        <v>35</v>
      </c>
      <c r="U154">
        <f t="shared" si="73"/>
        <v>1000000</v>
      </c>
      <c r="V154">
        <f t="shared" si="54"/>
        <v>0</v>
      </c>
      <c r="W154">
        <f t="shared" si="55"/>
        <v>1000000</v>
      </c>
      <c r="X154">
        <f t="shared" si="55"/>
        <v>0</v>
      </c>
      <c r="Y154">
        <f t="shared" si="55"/>
        <v>0</v>
      </c>
      <c r="Z154">
        <f t="shared" si="55"/>
        <v>0</v>
      </c>
      <c r="AA154">
        <f t="shared" si="55"/>
        <v>0</v>
      </c>
      <c r="AB154">
        <f t="shared" si="55"/>
        <v>0</v>
      </c>
      <c r="AC154">
        <f t="shared" si="55"/>
        <v>0</v>
      </c>
      <c r="AD154" s="22">
        <f t="shared" si="61"/>
        <v>11</v>
      </c>
      <c r="AE154" s="22">
        <f t="shared" si="74"/>
        <v>0</v>
      </c>
      <c r="AF154" s="22">
        <f t="shared" si="75"/>
        <v>0</v>
      </c>
      <c r="AG154">
        <f t="shared" si="76"/>
        <v>0</v>
      </c>
      <c r="AH154">
        <f t="shared" si="77"/>
        <v>0</v>
      </c>
      <c r="AI154">
        <f t="shared" si="78"/>
        <v>0</v>
      </c>
      <c r="AK154" t="s">
        <v>1233</v>
      </c>
      <c r="AL154" t="s">
        <v>1234</v>
      </c>
      <c r="AM154" t="s">
        <v>35</v>
      </c>
      <c r="AN154">
        <v>1000000</v>
      </c>
      <c r="AO154">
        <v>0</v>
      </c>
      <c r="AP154">
        <v>1000000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11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 x14ac:dyDescent="0.25">
      <c r="A155" s="26" t="s">
        <v>774</v>
      </c>
      <c r="B155" s="26" t="str">
        <f t="shared" si="62"/>
        <v>F02</v>
      </c>
      <c r="C155" s="26" t="str">
        <f t="shared" si="63"/>
        <v>LT</v>
      </c>
      <c r="D155" s="26" t="str">
        <f t="shared" si="64"/>
        <v>01</v>
      </c>
      <c r="E155" s="26" t="str">
        <f t="shared" si="65"/>
        <v>0180</v>
      </c>
      <c r="F155" t="str">
        <f t="shared" si="57"/>
        <v>MMA2</v>
      </c>
      <c r="G155" t="str">
        <f t="shared" si="58"/>
        <v>IA</v>
      </c>
      <c r="H155" s="12" t="s">
        <v>905</v>
      </c>
      <c r="I155" t="str">
        <f t="shared" si="59"/>
        <v>Z11F</v>
      </c>
      <c r="J155" t="str">
        <f t="shared" si="60"/>
        <v>Lorry-Tank</v>
      </c>
      <c r="K155" t="str">
        <f t="shared" si="66"/>
        <v>018</v>
      </c>
      <c r="L155" t="str">
        <f t="shared" si="67"/>
        <v>0</v>
      </c>
      <c r="M155" s="40">
        <f t="shared" si="68"/>
        <v>18</v>
      </c>
      <c r="N155" s="40" t="str">
        <f t="shared" si="69"/>
        <v>IA</v>
      </c>
      <c r="O155" s="40">
        <f t="shared" si="70"/>
        <v>5</v>
      </c>
      <c r="P155" s="40" t="s">
        <v>628</v>
      </c>
      <c r="Q155" s="40" t="str">
        <f t="shared" si="71"/>
        <v>LT</v>
      </c>
      <c r="R155" t="str">
        <f t="shared" si="56"/>
        <v>Z11FMMA2LTIA0180</v>
      </c>
      <c r="S155" t="str">
        <f t="shared" si="72"/>
        <v>MMA2 Lorry-Tank IA 18 ppm</v>
      </c>
      <c r="T155" t="s">
        <v>35</v>
      </c>
      <c r="U155">
        <f t="shared" si="73"/>
        <v>1000000</v>
      </c>
      <c r="V155">
        <f t="shared" si="54"/>
        <v>0</v>
      </c>
      <c r="W155">
        <f t="shared" si="55"/>
        <v>1000000</v>
      </c>
      <c r="X155">
        <f t="shared" si="55"/>
        <v>0</v>
      </c>
      <c r="Y155">
        <f t="shared" si="55"/>
        <v>0</v>
      </c>
      <c r="Z155">
        <f t="shared" si="55"/>
        <v>0</v>
      </c>
      <c r="AA155">
        <f t="shared" si="55"/>
        <v>0</v>
      </c>
      <c r="AB155">
        <f t="shared" si="55"/>
        <v>0</v>
      </c>
      <c r="AC155">
        <f t="shared" si="55"/>
        <v>0</v>
      </c>
      <c r="AD155" s="22">
        <f t="shared" si="61"/>
        <v>13</v>
      </c>
      <c r="AE155" s="22">
        <f t="shared" si="74"/>
        <v>0</v>
      </c>
      <c r="AF155" s="22">
        <f t="shared" si="75"/>
        <v>0</v>
      </c>
      <c r="AG155">
        <f t="shared" si="76"/>
        <v>0</v>
      </c>
      <c r="AH155">
        <f t="shared" si="77"/>
        <v>0</v>
      </c>
      <c r="AI155">
        <f t="shared" si="78"/>
        <v>0</v>
      </c>
      <c r="AK155" t="s">
        <v>1235</v>
      </c>
      <c r="AL155" t="s">
        <v>1236</v>
      </c>
      <c r="AM155" t="s">
        <v>35</v>
      </c>
      <c r="AN155">
        <v>1000000</v>
      </c>
      <c r="AO155">
        <v>0</v>
      </c>
      <c r="AP155">
        <v>1000000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13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1:54" x14ac:dyDescent="0.25">
      <c r="A156" s="26" t="s">
        <v>775</v>
      </c>
      <c r="B156" s="26" t="str">
        <f t="shared" si="62"/>
        <v>F02</v>
      </c>
      <c r="C156" s="26" t="str">
        <f t="shared" si="63"/>
        <v>LT</v>
      </c>
      <c r="D156" s="26" t="str">
        <f t="shared" si="64"/>
        <v>01</v>
      </c>
      <c r="E156" s="26" t="str">
        <f t="shared" si="65"/>
        <v>0200</v>
      </c>
      <c r="F156" t="str">
        <f t="shared" si="57"/>
        <v>MMA2</v>
      </c>
      <c r="G156" t="str">
        <f t="shared" si="58"/>
        <v>IA</v>
      </c>
      <c r="H156" s="12" t="s">
        <v>905</v>
      </c>
      <c r="I156" t="str">
        <f t="shared" si="59"/>
        <v>Z11F</v>
      </c>
      <c r="J156" t="str">
        <f t="shared" si="60"/>
        <v>Lorry-Tank</v>
      </c>
      <c r="K156" t="str">
        <f t="shared" si="66"/>
        <v>020</v>
      </c>
      <c r="L156" t="str">
        <f t="shared" si="67"/>
        <v>0</v>
      </c>
      <c r="M156" s="40">
        <f t="shared" si="68"/>
        <v>20</v>
      </c>
      <c r="N156" s="40" t="str">
        <f t="shared" si="69"/>
        <v>IA</v>
      </c>
      <c r="O156" s="40">
        <f t="shared" si="70"/>
        <v>5</v>
      </c>
      <c r="P156" s="40" t="s">
        <v>628</v>
      </c>
      <c r="Q156" s="40" t="str">
        <f t="shared" si="71"/>
        <v>LT</v>
      </c>
      <c r="R156" t="str">
        <f t="shared" si="56"/>
        <v>Z11FMMA2LTIA0200</v>
      </c>
      <c r="S156" t="str">
        <f t="shared" si="72"/>
        <v>MMA2 Lorry-Tank IA 20 ppm</v>
      </c>
      <c r="T156" t="s">
        <v>35</v>
      </c>
      <c r="U156">
        <f t="shared" si="73"/>
        <v>1000000</v>
      </c>
      <c r="V156">
        <f t="shared" si="54"/>
        <v>0</v>
      </c>
      <c r="W156">
        <f t="shared" si="55"/>
        <v>1000000</v>
      </c>
      <c r="X156">
        <f t="shared" si="55"/>
        <v>0</v>
      </c>
      <c r="Y156">
        <f t="shared" si="55"/>
        <v>0</v>
      </c>
      <c r="Z156">
        <f t="shared" si="55"/>
        <v>0</v>
      </c>
      <c r="AA156">
        <f t="shared" si="55"/>
        <v>0</v>
      </c>
      <c r="AB156">
        <f t="shared" si="55"/>
        <v>0</v>
      </c>
      <c r="AC156">
        <f t="shared" si="55"/>
        <v>0</v>
      </c>
      <c r="AD156" s="22">
        <f t="shared" si="61"/>
        <v>15</v>
      </c>
      <c r="AE156" s="22">
        <f t="shared" si="74"/>
        <v>0</v>
      </c>
      <c r="AF156" s="22">
        <f t="shared" si="75"/>
        <v>0</v>
      </c>
      <c r="AG156">
        <f t="shared" si="76"/>
        <v>0</v>
      </c>
      <c r="AH156">
        <f t="shared" si="77"/>
        <v>0</v>
      </c>
      <c r="AI156">
        <f t="shared" si="78"/>
        <v>0</v>
      </c>
      <c r="AK156" t="s">
        <v>1237</v>
      </c>
      <c r="AL156" t="s">
        <v>1238</v>
      </c>
      <c r="AM156" t="s">
        <v>35</v>
      </c>
      <c r="AN156">
        <v>1000000</v>
      </c>
      <c r="AO156">
        <v>0</v>
      </c>
      <c r="AP156">
        <v>1000000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15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 x14ac:dyDescent="0.25">
      <c r="A157" s="26" t="s">
        <v>776</v>
      </c>
      <c r="B157" s="26" t="str">
        <f t="shared" si="62"/>
        <v>F02</v>
      </c>
      <c r="C157" s="26" t="str">
        <f t="shared" si="63"/>
        <v>LT</v>
      </c>
      <c r="D157" s="26" t="str">
        <f t="shared" si="64"/>
        <v>01</v>
      </c>
      <c r="E157" s="26" t="str">
        <f t="shared" si="65"/>
        <v>0300</v>
      </c>
      <c r="F157" t="str">
        <f t="shared" si="57"/>
        <v>MMA2</v>
      </c>
      <c r="G157" t="str">
        <f t="shared" si="58"/>
        <v>IA</v>
      </c>
      <c r="H157" s="12" t="s">
        <v>905</v>
      </c>
      <c r="I157" t="str">
        <f t="shared" si="59"/>
        <v>Z11F</v>
      </c>
      <c r="J157" t="str">
        <f t="shared" si="60"/>
        <v>Lorry-Tank</v>
      </c>
      <c r="K157" t="str">
        <f t="shared" si="66"/>
        <v>030</v>
      </c>
      <c r="L157" t="str">
        <f t="shared" si="67"/>
        <v>0</v>
      </c>
      <c r="M157" s="40">
        <f t="shared" si="68"/>
        <v>30</v>
      </c>
      <c r="N157" s="40" t="str">
        <f t="shared" si="69"/>
        <v>IA</v>
      </c>
      <c r="O157" s="40">
        <f t="shared" si="70"/>
        <v>5</v>
      </c>
      <c r="P157" s="40" t="s">
        <v>628</v>
      </c>
      <c r="Q157" s="40" t="str">
        <f t="shared" si="71"/>
        <v>LT</v>
      </c>
      <c r="R157" t="str">
        <f t="shared" si="56"/>
        <v>Z11FMMA2LTIA0300</v>
      </c>
      <c r="S157" t="str">
        <f t="shared" si="72"/>
        <v>MMA2 Lorry-Tank IA 30 ppm</v>
      </c>
      <c r="T157" t="s">
        <v>35</v>
      </c>
      <c r="U157">
        <f t="shared" si="73"/>
        <v>1000000</v>
      </c>
      <c r="V157">
        <f t="shared" si="54"/>
        <v>0</v>
      </c>
      <c r="W157">
        <f t="shared" si="55"/>
        <v>1000000</v>
      </c>
      <c r="X157">
        <f t="shared" si="55"/>
        <v>0</v>
      </c>
      <c r="Y157">
        <f t="shared" si="55"/>
        <v>0</v>
      </c>
      <c r="Z157">
        <f t="shared" si="55"/>
        <v>0</v>
      </c>
      <c r="AA157">
        <f t="shared" si="55"/>
        <v>0</v>
      </c>
      <c r="AB157">
        <f t="shared" si="55"/>
        <v>0</v>
      </c>
      <c r="AC157">
        <f t="shared" si="55"/>
        <v>0</v>
      </c>
      <c r="AD157" s="22">
        <f t="shared" si="61"/>
        <v>25</v>
      </c>
      <c r="AE157" s="22">
        <f t="shared" si="74"/>
        <v>0</v>
      </c>
      <c r="AF157" s="22">
        <f t="shared" si="75"/>
        <v>0</v>
      </c>
      <c r="AG157">
        <f t="shared" si="76"/>
        <v>0</v>
      </c>
      <c r="AH157">
        <f t="shared" si="77"/>
        <v>0</v>
      </c>
      <c r="AI157">
        <f t="shared" si="78"/>
        <v>0</v>
      </c>
      <c r="AK157" t="s">
        <v>1239</v>
      </c>
      <c r="AL157" t="s">
        <v>1240</v>
      </c>
      <c r="AM157" t="s">
        <v>35</v>
      </c>
      <c r="AN157">
        <v>1000000</v>
      </c>
      <c r="AO157">
        <v>0</v>
      </c>
      <c r="AP157">
        <v>1000000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25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 x14ac:dyDescent="0.25">
      <c r="A158" s="26" t="s">
        <v>777</v>
      </c>
      <c r="B158" s="26" t="str">
        <f t="shared" si="62"/>
        <v>F02</v>
      </c>
      <c r="C158" s="26" t="str">
        <f t="shared" si="63"/>
        <v>LT</v>
      </c>
      <c r="D158" s="26" t="str">
        <f t="shared" si="64"/>
        <v>01</v>
      </c>
      <c r="E158" s="26" t="str">
        <f t="shared" si="65"/>
        <v>0500</v>
      </c>
      <c r="F158" t="str">
        <f t="shared" si="57"/>
        <v>MMA2</v>
      </c>
      <c r="G158" t="str">
        <f t="shared" si="58"/>
        <v>IA</v>
      </c>
      <c r="H158" s="12" t="s">
        <v>905</v>
      </c>
      <c r="I158" t="str">
        <f t="shared" si="59"/>
        <v>Z11F</v>
      </c>
      <c r="J158" t="str">
        <f t="shared" si="60"/>
        <v>Lorry-Tank</v>
      </c>
      <c r="K158" t="str">
        <f t="shared" si="66"/>
        <v>050</v>
      </c>
      <c r="L158" t="str">
        <f t="shared" si="67"/>
        <v>0</v>
      </c>
      <c r="M158" s="40">
        <f t="shared" si="68"/>
        <v>50</v>
      </c>
      <c r="N158" s="40" t="str">
        <f t="shared" si="69"/>
        <v>IA</v>
      </c>
      <c r="O158" s="40">
        <f t="shared" si="70"/>
        <v>5</v>
      </c>
      <c r="P158" s="40" t="s">
        <v>628</v>
      </c>
      <c r="Q158" s="40" t="str">
        <f t="shared" si="71"/>
        <v>LT</v>
      </c>
      <c r="R158" t="str">
        <f t="shared" si="56"/>
        <v>Z11FMMA2LTIA0500</v>
      </c>
      <c r="S158" t="str">
        <f t="shared" si="72"/>
        <v>MMA2 Lorry-Tank IA 50 ppm</v>
      </c>
      <c r="T158" t="s">
        <v>35</v>
      </c>
      <c r="U158">
        <f t="shared" si="73"/>
        <v>1000000</v>
      </c>
      <c r="V158">
        <f t="shared" si="54"/>
        <v>0</v>
      </c>
      <c r="W158">
        <f t="shared" si="55"/>
        <v>1000000</v>
      </c>
      <c r="X158">
        <f t="shared" si="55"/>
        <v>0</v>
      </c>
      <c r="Y158">
        <f t="shared" si="55"/>
        <v>0</v>
      </c>
      <c r="Z158">
        <f t="shared" si="55"/>
        <v>0</v>
      </c>
      <c r="AA158">
        <f t="shared" si="55"/>
        <v>0</v>
      </c>
      <c r="AB158">
        <f t="shared" si="55"/>
        <v>0</v>
      </c>
      <c r="AC158">
        <f t="shared" si="55"/>
        <v>0</v>
      </c>
      <c r="AD158" s="22">
        <f t="shared" si="61"/>
        <v>45</v>
      </c>
      <c r="AE158" s="22">
        <f t="shared" si="74"/>
        <v>0</v>
      </c>
      <c r="AF158" s="22">
        <f t="shared" si="75"/>
        <v>0</v>
      </c>
      <c r="AG158">
        <f t="shared" si="76"/>
        <v>0</v>
      </c>
      <c r="AH158">
        <f t="shared" si="77"/>
        <v>0</v>
      </c>
      <c r="AI158">
        <f t="shared" si="78"/>
        <v>0</v>
      </c>
      <c r="AK158" t="s">
        <v>1241</v>
      </c>
      <c r="AL158" t="s">
        <v>1242</v>
      </c>
      <c r="AM158" t="s">
        <v>35</v>
      </c>
      <c r="AN158">
        <v>1000000</v>
      </c>
      <c r="AO158">
        <v>0</v>
      </c>
      <c r="AP158">
        <v>1000000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45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1:54" x14ac:dyDescent="0.25">
      <c r="A159" s="26" t="s">
        <v>778</v>
      </c>
      <c r="B159" s="26" t="str">
        <f t="shared" si="62"/>
        <v>F02</v>
      </c>
      <c r="C159" s="26" t="str">
        <f t="shared" si="63"/>
        <v>T0</v>
      </c>
      <c r="D159" s="26" t="str">
        <f t="shared" si="64"/>
        <v>02</v>
      </c>
      <c r="E159" s="26" t="str">
        <f t="shared" si="65"/>
        <v>0150</v>
      </c>
      <c r="F159" t="str">
        <f t="shared" si="57"/>
        <v>MMA2</v>
      </c>
      <c r="G159" t="str">
        <f t="shared" si="58"/>
        <v>MEHQ</v>
      </c>
      <c r="H159" s="12" t="s">
        <v>905</v>
      </c>
      <c r="I159" t="str">
        <f t="shared" si="59"/>
        <v>Z11F</v>
      </c>
      <c r="J159" t="str">
        <f t="shared" si="60"/>
        <v>ISO-Tank</v>
      </c>
      <c r="K159" t="str">
        <f t="shared" si="66"/>
        <v>015</v>
      </c>
      <c r="L159" t="str">
        <f t="shared" si="67"/>
        <v>0</v>
      </c>
      <c r="M159" s="40">
        <f t="shared" si="68"/>
        <v>15</v>
      </c>
      <c r="N159" s="40" t="str">
        <f t="shared" si="69"/>
        <v>IA</v>
      </c>
      <c r="O159" s="40">
        <f t="shared" si="70"/>
        <v>5</v>
      </c>
      <c r="P159" s="40" t="s">
        <v>628</v>
      </c>
      <c r="Q159" s="40" t="str">
        <f t="shared" si="71"/>
        <v>T0</v>
      </c>
      <c r="R159" t="str">
        <f t="shared" si="56"/>
        <v>Z11FMMA2T0MEHQ0150</v>
      </c>
      <c r="S159" t="str">
        <f t="shared" si="72"/>
        <v>MMA2 ISO-Tank MEHQ 15 ppm</v>
      </c>
      <c r="T159" t="s">
        <v>35</v>
      </c>
      <c r="U159">
        <f t="shared" si="73"/>
        <v>1000000</v>
      </c>
      <c r="V159">
        <f t="shared" si="54"/>
        <v>0</v>
      </c>
      <c r="W159">
        <f t="shared" si="55"/>
        <v>1000000</v>
      </c>
      <c r="X159">
        <f t="shared" si="55"/>
        <v>0</v>
      </c>
      <c r="Y159">
        <f t="shared" si="55"/>
        <v>0</v>
      </c>
      <c r="Z159">
        <f t="shared" si="55"/>
        <v>0</v>
      </c>
      <c r="AA159">
        <f t="shared" si="55"/>
        <v>0</v>
      </c>
      <c r="AB159">
        <f t="shared" si="55"/>
        <v>0</v>
      </c>
      <c r="AC159">
        <f t="shared" si="55"/>
        <v>0</v>
      </c>
      <c r="AD159" s="22">
        <f t="shared" si="61"/>
        <v>0</v>
      </c>
      <c r="AE159" s="22">
        <f t="shared" si="74"/>
        <v>15</v>
      </c>
      <c r="AF159" s="22">
        <f t="shared" si="75"/>
        <v>0</v>
      </c>
      <c r="AG159">
        <f t="shared" si="76"/>
        <v>0</v>
      </c>
      <c r="AH159">
        <f t="shared" si="77"/>
        <v>0</v>
      </c>
      <c r="AI159">
        <f t="shared" si="78"/>
        <v>0</v>
      </c>
      <c r="AK159" t="s">
        <v>1243</v>
      </c>
      <c r="AL159" t="s">
        <v>1244</v>
      </c>
      <c r="AM159" t="s">
        <v>35</v>
      </c>
      <c r="AN159">
        <v>1000000</v>
      </c>
      <c r="AO159">
        <v>0</v>
      </c>
      <c r="AP159">
        <v>1000000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15</v>
      </c>
      <c r="AY159">
        <v>0</v>
      </c>
      <c r="AZ159">
        <v>0</v>
      </c>
      <c r="BA159">
        <v>0</v>
      </c>
      <c r="BB159">
        <v>0</v>
      </c>
    </row>
    <row r="160" spans="1:54" x14ac:dyDescent="0.25">
      <c r="A160" s="26" t="s">
        <v>779</v>
      </c>
      <c r="B160" s="26" t="str">
        <f t="shared" si="62"/>
        <v>F02</v>
      </c>
      <c r="C160" s="26" t="str">
        <f t="shared" si="63"/>
        <v>T0</v>
      </c>
      <c r="D160" s="26" t="str">
        <f t="shared" si="64"/>
        <v>02</v>
      </c>
      <c r="E160" s="26" t="str">
        <f t="shared" si="65"/>
        <v>0250</v>
      </c>
      <c r="F160" t="str">
        <f t="shared" si="57"/>
        <v>MMA2</v>
      </c>
      <c r="G160" t="str">
        <f t="shared" si="58"/>
        <v>MEHQ</v>
      </c>
      <c r="H160" s="12" t="s">
        <v>905</v>
      </c>
      <c r="I160" t="str">
        <f t="shared" si="59"/>
        <v>Z11F</v>
      </c>
      <c r="J160" t="str">
        <f t="shared" si="60"/>
        <v>ISO-Tank</v>
      </c>
      <c r="K160" t="str">
        <f t="shared" si="66"/>
        <v>025</v>
      </c>
      <c r="L160" t="str">
        <f t="shared" si="67"/>
        <v>0</v>
      </c>
      <c r="M160" s="40">
        <f t="shared" si="68"/>
        <v>25</v>
      </c>
      <c r="N160" s="40" t="str">
        <f t="shared" si="69"/>
        <v>IA</v>
      </c>
      <c r="O160" s="40">
        <f t="shared" si="70"/>
        <v>5</v>
      </c>
      <c r="P160" s="40" t="s">
        <v>628</v>
      </c>
      <c r="Q160" s="40" t="str">
        <f t="shared" si="71"/>
        <v>T0</v>
      </c>
      <c r="R160" t="str">
        <f t="shared" si="56"/>
        <v>Z11FMMA2T0MEHQ0250</v>
      </c>
      <c r="S160" t="str">
        <f t="shared" si="72"/>
        <v>MMA2 ISO-Tank MEHQ 25 ppm</v>
      </c>
      <c r="T160" t="s">
        <v>35</v>
      </c>
      <c r="U160">
        <f t="shared" si="73"/>
        <v>1000000</v>
      </c>
      <c r="V160">
        <f t="shared" si="54"/>
        <v>0</v>
      </c>
      <c r="W160">
        <f t="shared" si="55"/>
        <v>1000000</v>
      </c>
      <c r="X160">
        <f t="shared" si="55"/>
        <v>0</v>
      </c>
      <c r="Y160">
        <f t="shared" si="55"/>
        <v>0</v>
      </c>
      <c r="Z160">
        <f t="shared" si="55"/>
        <v>0</v>
      </c>
      <c r="AA160">
        <f t="shared" si="55"/>
        <v>0</v>
      </c>
      <c r="AB160">
        <f t="shared" si="55"/>
        <v>0</v>
      </c>
      <c r="AC160">
        <f t="shared" si="55"/>
        <v>0</v>
      </c>
      <c r="AD160" s="22">
        <f t="shared" si="61"/>
        <v>0</v>
      </c>
      <c r="AE160" s="22">
        <f t="shared" si="74"/>
        <v>25</v>
      </c>
      <c r="AF160" s="22">
        <f t="shared" si="75"/>
        <v>0</v>
      </c>
      <c r="AG160">
        <f t="shared" si="76"/>
        <v>0</v>
      </c>
      <c r="AH160">
        <f t="shared" si="77"/>
        <v>0</v>
      </c>
      <c r="AI160">
        <f t="shared" si="78"/>
        <v>0</v>
      </c>
      <c r="AK160" t="s">
        <v>1245</v>
      </c>
      <c r="AL160" t="s">
        <v>1246</v>
      </c>
      <c r="AM160" t="s">
        <v>35</v>
      </c>
      <c r="AN160">
        <v>1000000</v>
      </c>
      <c r="AO160">
        <v>0</v>
      </c>
      <c r="AP160">
        <v>1000000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25</v>
      </c>
      <c r="AY160">
        <v>0</v>
      </c>
      <c r="AZ160">
        <v>0</v>
      </c>
      <c r="BA160">
        <v>0</v>
      </c>
      <c r="BB160">
        <v>0</v>
      </c>
    </row>
    <row r="161" spans="1:54" x14ac:dyDescent="0.25">
      <c r="A161" s="26" t="s">
        <v>780</v>
      </c>
      <c r="B161" s="26" t="str">
        <f t="shared" si="62"/>
        <v>F02</v>
      </c>
      <c r="C161" s="26" t="str">
        <f t="shared" si="63"/>
        <v>T0</v>
      </c>
      <c r="D161" s="26" t="str">
        <f t="shared" si="64"/>
        <v>02</v>
      </c>
      <c r="E161" s="26" t="str">
        <f t="shared" si="65"/>
        <v>0400</v>
      </c>
      <c r="F161" t="str">
        <f t="shared" si="57"/>
        <v>MMA2</v>
      </c>
      <c r="G161" t="str">
        <f t="shared" si="58"/>
        <v>MEHQ</v>
      </c>
      <c r="H161" s="12" t="s">
        <v>905</v>
      </c>
      <c r="I161" t="str">
        <f t="shared" si="59"/>
        <v>Z11F</v>
      </c>
      <c r="J161" t="str">
        <f t="shared" si="60"/>
        <v>ISO-Tank</v>
      </c>
      <c r="K161" t="str">
        <f t="shared" si="66"/>
        <v>040</v>
      </c>
      <c r="L161" t="str">
        <f t="shared" si="67"/>
        <v>0</v>
      </c>
      <c r="M161" s="40">
        <f t="shared" si="68"/>
        <v>40</v>
      </c>
      <c r="N161" s="40" t="str">
        <f t="shared" si="69"/>
        <v>IA</v>
      </c>
      <c r="O161" s="40">
        <f t="shared" si="70"/>
        <v>5</v>
      </c>
      <c r="P161" s="40" t="s">
        <v>628</v>
      </c>
      <c r="Q161" s="40" t="str">
        <f t="shared" si="71"/>
        <v>T0</v>
      </c>
      <c r="R161" t="str">
        <f t="shared" si="56"/>
        <v>Z11FMMA2T0MEHQ0400</v>
      </c>
      <c r="S161" t="str">
        <f t="shared" si="72"/>
        <v>MMA2 ISO-Tank MEHQ 40 ppm</v>
      </c>
      <c r="T161" t="s">
        <v>35</v>
      </c>
      <c r="U161">
        <f t="shared" si="73"/>
        <v>1000000</v>
      </c>
      <c r="V161">
        <f t="shared" si="54"/>
        <v>0</v>
      </c>
      <c r="W161">
        <f t="shared" si="55"/>
        <v>1000000</v>
      </c>
      <c r="X161">
        <f t="shared" si="55"/>
        <v>0</v>
      </c>
      <c r="Y161">
        <f t="shared" si="55"/>
        <v>0</v>
      </c>
      <c r="Z161">
        <f t="shared" si="55"/>
        <v>0</v>
      </c>
      <c r="AA161">
        <f t="shared" si="55"/>
        <v>0</v>
      </c>
      <c r="AB161">
        <f t="shared" si="55"/>
        <v>0</v>
      </c>
      <c r="AC161">
        <f t="shared" si="55"/>
        <v>0</v>
      </c>
      <c r="AD161" s="22">
        <f t="shared" si="61"/>
        <v>0</v>
      </c>
      <c r="AE161" s="22">
        <f t="shared" si="74"/>
        <v>40</v>
      </c>
      <c r="AF161" s="22">
        <f t="shared" si="75"/>
        <v>0</v>
      </c>
      <c r="AG161">
        <f t="shared" si="76"/>
        <v>0</v>
      </c>
      <c r="AH161">
        <f t="shared" si="77"/>
        <v>0</v>
      </c>
      <c r="AI161">
        <f t="shared" si="78"/>
        <v>0</v>
      </c>
      <c r="AK161" t="s">
        <v>1247</v>
      </c>
      <c r="AL161" t="s">
        <v>1248</v>
      </c>
      <c r="AM161" t="s">
        <v>35</v>
      </c>
      <c r="AN161">
        <v>1000000</v>
      </c>
      <c r="AO161">
        <v>0</v>
      </c>
      <c r="AP161">
        <v>1000000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40</v>
      </c>
      <c r="AY161">
        <v>0</v>
      </c>
      <c r="AZ161">
        <v>0</v>
      </c>
      <c r="BA161">
        <v>0</v>
      </c>
      <c r="BB161">
        <v>0</v>
      </c>
    </row>
    <row r="162" spans="1:54" x14ac:dyDescent="0.25">
      <c r="A162" s="26" t="s">
        <v>781</v>
      </c>
      <c r="B162" s="26" t="str">
        <f t="shared" si="62"/>
        <v>F02</v>
      </c>
      <c r="C162" s="26" t="str">
        <f t="shared" si="63"/>
        <v>T0</v>
      </c>
      <c r="D162" s="26" t="str">
        <f t="shared" si="64"/>
        <v>02</v>
      </c>
      <c r="E162" s="26" t="str">
        <f t="shared" si="65"/>
        <v>1000</v>
      </c>
      <c r="F162" t="str">
        <f t="shared" si="57"/>
        <v>MMA2</v>
      </c>
      <c r="G162" t="str">
        <f t="shared" si="58"/>
        <v>MEHQ</v>
      </c>
      <c r="H162" s="12" t="s">
        <v>905</v>
      </c>
      <c r="I162" t="str">
        <f t="shared" si="59"/>
        <v>Z11F</v>
      </c>
      <c r="J162" t="str">
        <f t="shared" si="60"/>
        <v>ISO-Tank</v>
      </c>
      <c r="K162" t="str">
        <f t="shared" si="66"/>
        <v>100</v>
      </c>
      <c r="L162" t="str">
        <f t="shared" si="67"/>
        <v>0</v>
      </c>
      <c r="M162" s="40">
        <f t="shared" si="68"/>
        <v>100</v>
      </c>
      <c r="N162" s="40" t="str">
        <f t="shared" si="69"/>
        <v>IA</v>
      </c>
      <c r="O162" s="40">
        <f t="shared" si="70"/>
        <v>5</v>
      </c>
      <c r="P162" s="40" t="s">
        <v>628</v>
      </c>
      <c r="Q162" s="40" t="str">
        <f t="shared" si="71"/>
        <v>T0</v>
      </c>
      <c r="R162" t="str">
        <f t="shared" si="56"/>
        <v>Z11FMMA2T0MEHQ1000</v>
      </c>
      <c r="S162" t="str">
        <f t="shared" si="72"/>
        <v>MMA2 ISO-Tank MEHQ 100 ppm</v>
      </c>
      <c r="T162" t="s">
        <v>35</v>
      </c>
      <c r="U162">
        <f t="shared" si="73"/>
        <v>1000000</v>
      </c>
      <c r="V162">
        <f t="shared" si="54"/>
        <v>0</v>
      </c>
      <c r="W162">
        <f t="shared" si="55"/>
        <v>1000000</v>
      </c>
      <c r="X162">
        <f t="shared" si="55"/>
        <v>0</v>
      </c>
      <c r="Y162">
        <f t="shared" si="55"/>
        <v>0</v>
      </c>
      <c r="Z162">
        <f t="shared" si="55"/>
        <v>0</v>
      </c>
      <c r="AA162">
        <f t="shared" si="55"/>
        <v>0</v>
      </c>
      <c r="AB162">
        <f t="shared" si="55"/>
        <v>0</v>
      </c>
      <c r="AC162">
        <f t="shared" si="55"/>
        <v>0</v>
      </c>
      <c r="AD162" s="22">
        <f t="shared" si="61"/>
        <v>0</v>
      </c>
      <c r="AE162" s="22">
        <f t="shared" si="74"/>
        <v>100</v>
      </c>
      <c r="AF162" s="22">
        <f t="shared" si="75"/>
        <v>0</v>
      </c>
      <c r="AG162">
        <f t="shared" si="76"/>
        <v>0</v>
      </c>
      <c r="AH162">
        <f t="shared" si="77"/>
        <v>0</v>
      </c>
      <c r="AI162">
        <f t="shared" si="78"/>
        <v>0</v>
      </c>
      <c r="AK162" t="s">
        <v>1249</v>
      </c>
      <c r="AL162" t="s">
        <v>1250</v>
      </c>
      <c r="AM162" t="s">
        <v>35</v>
      </c>
      <c r="AN162">
        <v>1000000</v>
      </c>
      <c r="AO162">
        <v>0</v>
      </c>
      <c r="AP162">
        <v>1000000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100</v>
      </c>
      <c r="AY162">
        <v>0</v>
      </c>
      <c r="AZ162">
        <v>0</v>
      </c>
      <c r="BA162">
        <v>0</v>
      </c>
      <c r="BB162">
        <v>0</v>
      </c>
    </row>
    <row r="163" spans="1:54" x14ac:dyDescent="0.25">
      <c r="A163" s="26" t="s">
        <v>782</v>
      </c>
      <c r="B163" s="26" t="str">
        <f t="shared" si="62"/>
        <v>F02</v>
      </c>
      <c r="C163" s="26" t="str">
        <f t="shared" si="63"/>
        <v>T0</v>
      </c>
      <c r="D163" s="26" t="str">
        <f t="shared" si="64"/>
        <v>01</v>
      </c>
      <c r="E163" s="26" t="str">
        <f t="shared" si="65"/>
        <v>0050</v>
      </c>
      <c r="F163" t="str">
        <f t="shared" si="57"/>
        <v>MMA2</v>
      </c>
      <c r="G163" t="str">
        <f t="shared" si="58"/>
        <v>IA</v>
      </c>
      <c r="H163" s="12" t="s">
        <v>905</v>
      </c>
      <c r="I163" t="str">
        <f t="shared" si="59"/>
        <v>Z11F</v>
      </c>
      <c r="J163" t="str">
        <f t="shared" si="60"/>
        <v>ISO-Tank</v>
      </c>
      <c r="K163" t="str">
        <f t="shared" si="66"/>
        <v>005</v>
      </c>
      <c r="L163" t="str">
        <f t="shared" si="67"/>
        <v>0</v>
      </c>
      <c r="M163" s="40">
        <f t="shared" si="68"/>
        <v>5</v>
      </c>
      <c r="N163" s="40" t="str">
        <f t="shared" si="69"/>
        <v>IA</v>
      </c>
      <c r="O163" s="40">
        <f t="shared" si="70"/>
        <v>5</v>
      </c>
      <c r="P163" s="40" t="s">
        <v>628</v>
      </c>
      <c r="Q163" s="40" t="str">
        <f t="shared" si="71"/>
        <v>T0</v>
      </c>
      <c r="R163" t="str">
        <f t="shared" si="56"/>
        <v>Z11FMMA2T0IA0050</v>
      </c>
      <c r="S163" t="str">
        <f t="shared" si="72"/>
        <v>MMA2 ISO-Tank IA 5 ppm</v>
      </c>
      <c r="T163" t="s">
        <v>35</v>
      </c>
      <c r="U163">
        <f t="shared" si="73"/>
        <v>1000000</v>
      </c>
      <c r="V163">
        <f t="shared" si="54"/>
        <v>0</v>
      </c>
      <c r="W163">
        <f t="shared" si="55"/>
        <v>1000000</v>
      </c>
      <c r="X163">
        <f t="shared" si="55"/>
        <v>0</v>
      </c>
      <c r="Y163">
        <f t="shared" si="55"/>
        <v>0</v>
      </c>
      <c r="Z163">
        <f t="shared" si="55"/>
        <v>0</v>
      </c>
      <c r="AA163">
        <f t="shared" si="55"/>
        <v>0</v>
      </c>
      <c r="AB163">
        <f t="shared" si="55"/>
        <v>0</v>
      </c>
      <c r="AC163">
        <f t="shared" si="55"/>
        <v>0</v>
      </c>
      <c r="AD163" s="22">
        <f t="shared" si="61"/>
        <v>0</v>
      </c>
      <c r="AE163" s="22">
        <f t="shared" si="74"/>
        <v>0</v>
      </c>
      <c r="AF163" s="22">
        <f t="shared" si="75"/>
        <v>0</v>
      </c>
      <c r="AG163">
        <f t="shared" si="76"/>
        <v>0</v>
      </c>
      <c r="AH163">
        <f t="shared" si="77"/>
        <v>0</v>
      </c>
      <c r="AI163">
        <f t="shared" si="78"/>
        <v>0</v>
      </c>
      <c r="AK163" t="s">
        <v>1251</v>
      </c>
      <c r="AL163" t="s">
        <v>1252</v>
      </c>
      <c r="AM163" t="s">
        <v>35</v>
      </c>
      <c r="AN163">
        <v>1000000</v>
      </c>
      <c r="AO163">
        <v>0</v>
      </c>
      <c r="AP163">
        <v>1000000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1:54" x14ac:dyDescent="0.25">
      <c r="A164" s="26" t="s">
        <v>783</v>
      </c>
      <c r="B164" s="26" t="str">
        <f t="shared" si="62"/>
        <v>F02</v>
      </c>
      <c r="C164" s="26" t="str">
        <f t="shared" si="63"/>
        <v>T0</v>
      </c>
      <c r="D164" s="26" t="str">
        <f t="shared" si="64"/>
        <v>01</v>
      </c>
      <c r="E164" s="26" t="str">
        <f t="shared" si="65"/>
        <v>0060</v>
      </c>
      <c r="F164" t="str">
        <f t="shared" si="57"/>
        <v>MMA2</v>
      </c>
      <c r="G164" t="str">
        <f t="shared" si="58"/>
        <v>IA</v>
      </c>
      <c r="H164" s="12" t="s">
        <v>905</v>
      </c>
      <c r="I164" t="str">
        <f t="shared" si="59"/>
        <v>Z11F</v>
      </c>
      <c r="J164" t="str">
        <f t="shared" si="60"/>
        <v>ISO-Tank</v>
      </c>
      <c r="K164" t="str">
        <f t="shared" si="66"/>
        <v>006</v>
      </c>
      <c r="L164" t="str">
        <f t="shared" si="67"/>
        <v>0</v>
      </c>
      <c r="M164" s="40">
        <f t="shared" si="68"/>
        <v>6</v>
      </c>
      <c r="N164" s="40" t="str">
        <f t="shared" si="69"/>
        <v>IA</v>
      </c>
      <c r="O164" s="40">
        <f t="shared" si="70"/>
        <v>5</v>
      </c>
      <c r="P164" s="40" t="s">
        <v>628</v>
      </c>
      <c r="Q164" s="40" t="str">
        <f t="shared" si="71"/>
        <v>T0</v>
      </c>
      <c r="R164" t="str">
        <f t="shared" si="56"/>
        <v>Z11FMMA2T0IA0060</v>
      </c>
      <c r="S164" t="str">
        <f t="shared" si="72"/>
        <v>MMA2 ISO-Tank IA 6 ppm</v>
      </c>
      <c r="T164" t="s">
        <v>35</v>
      </c>
      <c r="U164">
        <f t="shared" si="73"/>
        <v>1000000</v>
      </c>
      <c r="V164">
        <f t="shared" si="54"/>
        <v>0</v>
      </c>
      <c r="W164">
        <f t="shared" si="55"/>
        <v>1000000</v>
      </c>
      <c r="X164">
        <f t="shared" si="55"/>
        <v>0</v>
      </c>
      <c r="Y164">
        <f t="shared" si="55"/>
        <v>0</v>
      </c>
      <c r="Z164">
        <f t="shared" si="55"/>
        <v>0</v>
      </c>
      <c r="AA164">
        <f t="shared" si="55"/>
        <v>0</v>
      </c>
      <c r="AB164">
        <f t="shared" si="55"/>
        <v>0</v>
      </c>
      <c r="AC164">
        <f t="shared" si="55"/>
        <v>0</v>
      </c>
      <c r="AD164" s="22">
        <f t="shared" si="61"/>
        <v>1</v>
      </c>
      <c r="AE164" s="22">
        <f t="shared" si="74"/>
        <v>0</v>
      </c>
      <c r="AF164" s="22">
        <f t="shared" si="75"/>
        <v>0</v>
      </c>
      <c r="AG164">
        <f t="shared" si="76"/>
        <v>0</v>
      </c>
      <c r="AH164">
        <f t="shared" si="77"/>
        <v>0</v>
      </c>
      <c r="AI164">
        <f t="shared" si="78"/>
        <v>0</v>
      </c>
      <c r="AK164" t="s">
        <v>1253</v>
      </c>
      <c r="AL164" t="s">
        <v>1254</v>
      </c>
      <c r="AM164" t="s">
        <v>35</v>
      </c>
      <c r="AN164">
        <v>1000000</v>
      </c>
      <c r="AO164">
        <v>0</v>
      </c>
      <c r="AP164">
        <v>1000000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 x14ac:dyDescent="0.25">
      <c r="A165" s="26" t="s">
        <v>784</v>
      </c>
      <c r="B165" s="26" t="str">
        <f t="shared" si="62"/>
        <v>F02</v>
      </c>
      <c r="C165" s="26" t="str">
        <f t="shared" si="63"/>
        <v>T0</v>
      </c>
      <c r="D165" s="26" t="str">
        <f t="shared" si="64"/>
        <v>01</v>
      </c>
      <c r="E165" s="26" t="str">
        <f t="shared" si="65"/>
        <v>0070</v>
      </c>
      <c r="F165" t="str">
        <f t="shared" si="57"/>
        <v>MMA2</v>
      </c>
      <c r="G165" t="str">
        <f t="shared" si="58"/>
        <v>IA</v>
      </c>
      <c r="H165" s="12" t="s">
        <v>905</v>
      </c>
      <c r="I165" t="str">
        <f t="shared" si="59"/>
        <v>Z11F</v>
      </c>
      <c r="J165" t="str">
        <f t="shared" si="60"/>
        <v>ISO-Tank</v>
      </c>
      <c r="K165" t="str">
        <f t="shared" si="66"/>
        <v>007</v>
      </c>
      <c r="L165" t="str">
        <f t="shared" si="67"/>
        <v>0</v>
      </c>
      <c r="M165" s="40">
        <f t="shared" si="68"/>
        <v>7</v>
      </c>
      <c r="N165" s="40" t="str">
        <f t="shared" si="69"/>
        <v>IA</v>
      </c>
      <c r="O165" s="40">
        <f t="shared" si="70"/>
        <v>5</v>
      </c>
      <c r="P165" s="40" t="s">
        <v>628</v>
      </c>
      <c r="Q165" s="40" t="str">
        <f t="shared" si="71"/>
        <v>T0</v>
      </c>
      <c r="R165" t="str">
        <f t="shared" si="56"/>
        <v>Z11FMMA2T0IA0070</v>
      </c>
      <c r="S165" t="str">
        <f t="shared" si="72"/>
        <v>MMA2 ISO-Tank IA 7 ppm</v>
      </c>
      <c r="T165" t="s">
        <v>35</v>
      </c>
      <c r="U165">
        <f t="shared" si="73"/>
        <v>1000000</v>
      </c>
      <c r="V165">
        <f t="shared" si="54"/>
        <v>0</v>
      </c>
      <c r="W165">
        <f t="shared" si="55"/>
        <v>1000000</v>
      </c>
      <c r="X165">
        <f t="shared" si="55"/>
        <v>0</v>
      </c>
      <c r="Y165">
        <f t="shared" si="55"/>
        <v>0</v>
      </c>
      <c r="Z165">
        <f t="shared" si="55"/>
        <v>0</v>
      </c>
      <c r="AA165">
        <f t="shared" si="55"/>
        <v>0</v>
      </c>
      <c r="AB165">
        <f t="shared" si="55"/>
        <v>0</v>
      </c>
      <c r="AC165">
        <f t="shared" si="55"/>
        <v>0</v>
      </c>
      <c r="AD165" s="22">
        <f t="shared" si="61"/>
        <v>2</v>
      </c>
      <c r="AE165" s="22">
        <f t="shared" si="74"/>
        <v>0</v>
      </c>
      <c r="AF165" s="22">
        <f t="shared" si="75"/>
        <v>0</v>
      </c>
      <c r="AG165">
        <f t="shared" si="76"/>
        <v>0</v>
      </c>
      <c r="AH165">
        <f t="shared" si="77"/>
        <v>0</v>
      </c>
      <c r="AI165">
        <f t="shared" si="78"/>
        <v>0</v>
      </c>
      <c r="AK165" t="s">
        <v>1255</v>
      </c>
      <c r="AL165" t="s">
        <v>1256</v>
      </c>
      <c r="AM165" t="s">
        <v>35</v>
      </c>
      <c r="AN165">
        <v>1000000</v>
      </c>
      <c r="AO165">
        <v>0</v>
      </c>
      <c r="AP165">
        <v>1000000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2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1:54" x14ac:dyDescent="0.25">
      <c r="A166" s="26" t="s">
        <v>785</v>
      </c>
      <c r="B166" s="26" t="str">
        <f t="shared" si="62"/>
        <v>F02</v>
      </c>
      <c r="C166" s="26" t="str">
        <f t="shared" si="63"/>
        <v>T0</v>
      </c>
      <c r="D166" s="26" t="str">
        <f t="shared" si="64"/>
        <v>01</v>
      </c>
      <c r="E166" s="26" t="str">
        <f t="shared" si="65"/>
        <v>0100</v>
      </c>
      <c r="F166" t="str">
        <f t="shared" si="57"/>
        <v>MMA2</v>
      </c>
      <c r="G166" t="str">
        <f t="shared" si="58"/>
        <v>IA</v>
      </c>
      <c r="H166" s="12" t="s">
        <v>905</v>
      </c>
      <c r="I166" t="str">
        <f t="shared" si="59"/>
        <v>Z11F</v>
      </c>
      <c r="J166" t="str">
        <f t="shared" si="60"/>
        <v>ISO-Tank</v>
      </c>
      <c r="K166" t="str">
        <f t="shared" si="66"/>
        <v>010</v>
      </c>
      <c r="L166" t="str">
        <f t="shared" si="67"/>
        <v>0</v>
      </c>
      <c r="M166" s="40">
        <f t="shared" si="68"/>
        <v>10</v>
      </c>
      <c r="N166" s="40" t="str">
        <f t="shared" si="69"/>
        <v>IA</v>
      </c>
      <c r="O166" s="40">
        <f t="shared" si="70"/>
        <v>5</v>
      </c>
      <c r="P166" s="40" t="s">
        <v>628</v>
      </c>
      <c r="Q166" s="40" t="str">
        <f t="shared" si="71"/>
        <v>T0</v>
      </c>
      <c r="R166" t="str">
        <f t="shared" si="56"/>
        <v>Z11FMMA2T0IA0100</v>
      </c>
      <c r="S166" t="str">
        <f t="shared" si="72"/>
        <v>MMA2 ISO-Tank IA 10 ppm</v>
      </c>
      <c r="T166" t="s">
        <v>35</v>
      </c>
      <c r="U166">
        <f t="shared" si="73"/>
        <v>1000000</v>
      </c>
      <c r="V166">
        <f t="shared" ref="V166:V229" si="79">IF($F166=V$12,$U$24,0)</f>
        <v>0</v>
      </c>
      <c r="W166">
        <f t="shared" si="55"/>
        <v>1000000</v>
      </c>
      <c r="X166">
        <f t="shared" si="55"/>
        <v>0</v>
      </c>
      <c r="Y166">
        <f t="shared" si="55"/>
        <v>0</v>
      </c>
      <c r="Z166">
        <f t="shared" si="55"/>
        <v>0</v>
      </c>
      <c r="AA166">
        <f t="shared" si="55"/>
        <v>0</v>
      </c>
      <c r="AB166">
        <f t="shared" si="55"/>
        <v>0</v>
      </c>
      <c r="AC166">
        <f t="shared" si="55"/>
        <v>0</v>
      </c>
      <c r="AD166" s="22">
        <f t="shared" si="61"/>
        <v>5</v>
      </c>
      <c r="AE166" s="22">
        <f t="shared" si="74"/>
        <v>0</v>
      </c>
      <c r="AF166" s="22">
        <f t="shared" si="75"/>
        <v>0</v>
      </c>
      <c r="AG166">
        <f t="shared" si="76"/>
        <v>0</v>
      </c>
      <c r="AH166">
        <f t="shared" si="77"/>
        <v>0</v>
      </c>
      <c r="AI166">
        <f t="shared" si="78"/>
        <v>0</v>
      </c>
      <c r="AK166" t="s">
        <v>1257</v>
      </c>
      <c r="AL166" t="s">
        <v>1258</v>
      </c>
      <c r="AM166" t="s">
        <v>35</v>
      </c>
      <c r="AN166">
        <v>1000000</v>
      </c>
      <c r="AO166">
        <v>0</v>
      </c>
      <c r="AP166">
        <v>1000000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5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1:54" x14ac:dyDescent="0.25">
      <c r="A167" s="26" t="s">
        <v>786</v>
      </c>
      <c r="B167" s="26" t="str">
        <f t="shared" si="62"/>
        <v>F02</v>
      </c>
      <c r="C167" s="26" t="str">
        <f t="shared" si="63"/>
        <v>T0</v>
      </c>
      <c r="D167" s="26" t="str">
        <f t="shared" si="64"/>
        <v>01</v>
      </c>
      <c r="E167" s="26" t="str">
        <f t="shared" si="65"/>
        <v>0120</v>
      </c>
      <c r="F167" t="str">
        <f t="shared" si="57"/>
        <v>MMA2</v>
      </c>
      <c r="G167" t="str">
        <f t="shared" si="58"/>
        <v>IA</v>
      </c>
      <c r="H167" s="12" t="s">
        <v>905</v>
      </c>
      <c r="I167" t="str">
        <f t="shared" si="59"/>
        <v>Z11F</v>
      </c>
      <c r="J167" t="str">
        <f t="shared" si="60"/>
        <v>ISO-Tank</v>
      </c>
      <c r="K167" t="str">
        <f t="shared" si="66"/>
        <v>012</v>
      </c>
      <c r="L167" t="str">
        <f t="shared" si="67"/>
        <v>0</v>
      </c>
      <c r="M167" s="40">
        <f t="shared" si="68"/>
        <v>12</v>
      </c>
      <c r="N167" s="40" t="str">
        <f t="shared" si="69"/>
        <v>IA</v>
      </c>
      <c r="O167" s="40">
        <f t="shared" si="70"/>
        <v>5</v>
      </c>
      <c r="P167" s="40" t="s">
        <v>628</v>
      </c>
      <c r="Q167" s="40" t="str">
        <f t="shared" si="71"/>
        <v>T0</v>
      </c>
      <c r="R167" t="str">
        <f t="shared" si="56"/>
        <v>Z11FMMA2T0IA0120</v>
      </c>
      <c r="S167" t="str">
        <f t="shared" si="72"/>
        <v>MMA2 ISO-Tank IA 12 ppm</v>
      </c>
      <c r="T167" t="s">
        <v>35</v>
      </c>
      <c r="U167">
        <f t="shared" si="73"/>
        <v>1000000</v>
      </c>
      <c r="V167">
        <f t="shared" si="79"/>
        <v>0</v>
      </c>
      <c r="W167">
        <f t="shared" si="55"/>
        <v>1000000</v>
      </c>
      <c r="X167">
        <f t="shared" si="55"/>
        <v>0</v>
      </c>
      <c r="Y167">
        <f t="shared" si="55"/>
        <v>0</v>
      </c>
      <c r="Z167">
        <f t="shared" si="55"/>
        <v>0</v>
      </c>
      <c r="AA167">
        <f t="shared" si="55"/>
        <v>0</v>
      </c>
      <c r="AB167">
        <f t="shared" si="55"/>
        <v>0</v>
      </c>
      <c r="AC167">
        <f t="shared" si="55"/>
        <v>0</v>
      </c>
      <c r="AD167" s="22">
        <f t="shared" si="61"/>
        <v>7</v>
      </c>
      <c r="AE167" s="22">
        <f t="shared" si="74"/>
        <v>0</v>
      </c>
      <c r="AF167" s="22">
        <f t="shared" si="75"/>
        <v>0</v>
      </c>
      <c r="AG167">
        <f t="shared" si="76"/>
        <v>0</v>
      </c>
      <c r="AH167">
        <f t="shared" si="77"/>
        <v>0</v>
      </c>
      <c r="AI167">
        <f t="shared" si="78"/>
        <v>0</v>
      </c>
      <c r="AK167" t="s">
        <v>1259</v>
      </c>
      <c r="AL167" t="s">
        <v>1260</v>
      </c>
      <c r="AM167" t="s">
        <v>35</v>
      </c>
      <c r="AN167">
        <v>1000000</v>
      </c>
      <c r="AO167">
        <v>0</v>
      </c>
      <c r="AP167">
        <v>1000000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7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1:54" x14ac:dyDescent="0.25">
      <c r="A168" s="26" t="s">
        <v>787</v>
      </c>
      <c r="B168" s="26" t="str">
        <f t="shared" si="62"/>
        <v>F02</v>
      </c>
      <c r="C168" s="26" t="str">
        <f t="shared" si="63"/>
        <v>T0</v>
      </c>
      <c r="D168" s="26" t="str">
        <f t="shared" si="64"/>
        <v>01</v>
      </c>
      <c r="E168" s="26" t="str">
        <f t="shared" si="65"/>
        <v>0130</v>
      </c>
      <c r="F168" t="str">
        <f t="shared" si="57"/>
        <v>MMA2</v>
      </c>
      <c r="G168" t="str">
        <f t="shared" si="58"/>
        <v>IA</v>
      </c>
      <c r="H168" s="12" t="s">
        <v>905</v>
      </c>
      <c r="I168" t="str">
        <f t="shared" si="59"/>
        <v>Z11F</v>
      </c>
      <c r="J168" t="str">
        <f t="shared" si="60"/>
        <v>ISO-Tank</v>
      </c>
      <c r="K168" t="str">
        <f t="shared" si="66"/>
        <v>013</v>
      </c>
      <c r="L168" t="str">
        <f t="shared" si="67"/>
        <v>0</v>
      </c>
      <c r="M168" s="40">
        <f t="shared" si="68"/>
        <v>13</v>
      </c>
      <c r="N168" s="40" t="str">
        <f t="shared" si="69"/>
        <v>IA</v>
      </c>
      <c r="O168" s="40">
        <f t="shared" si="70"/>
        <v>5</v>
      </c>
      <c r="P168" s="40" t="s">
        <v>628</v>
      </c>
      <c r="Q168" s="40" t="str">
        <f t="shared" si="71"/>
        <v>T0</v>
      </c>
      <c r="R168" t="str">
        <f t="shared" si="56"/>
        <v>Z11FMMA2T0IA0130</v>
      </c>
      <c r="S168" t="str">
        <f t="shared" si="72"/>
        <v>MMA2 ISO-Tank IA 13 ppm</v>
      </c>
      <c r="T168" t="s">
        <v>35</v>
      </c>
      <c r="U168">
        <f t="shared" si="73"/>
        <v>1000000</v>
      </c>
      <c r="V168">
        <f t="shared" si="79"/>
        <v>0</v>
      </c>
      <c r="W168">
        <f t="shared" si="55"/>
        <v>1000000</v>
      </c>
      <c r="X168">
        <f t="shared" si="55"/>
        <v>0</v>
      </c>
      <c r="Y168">
        <f t="shared" si="55"/>
        <v>0</v>
      </c>
      <c r="Z168">
        <f t="shared" si="55"/>
        <v>0</v>
      </c>
      <c r="AA168">
        <f t="shared" si="55"/>
        <v>0</v>
      </c>
      <c r="AB168">
        <f t="shared" si="55"/>
        <v>0</v>
      </c>
      <c r="AC168">
        <f t="shared" si="55"/>
        <v>0</v>
      </c>
      <c r="AD168" s="22">
        <f t="shared" si="61"/>
        <v>8</v>
      </c>
      <c r="AE168" s="22">
        <f t="shared" si="74"/>
        <v>0</v>
      </c>
      <c r="AF168" s="22">
        <f t="shared" si="75"/>
        <v>0</v>
      </c>
      <c r="AG168">
        <f t="shared" si="76"/>
        <v>0</v>
      </c>
      <c r="AH168">
        <f t="shared" si="77"/>
        <v>0</v>
      </c>
      <c r="AI168">
        <f t="shared" si="78"/>
        <v>0</v>
      </c>
      <c r="AK168" t="s">
        <v>1261</v>
      </c>
      <c r="AL168" t="s">
        <v>1262</v>
      </c>
      <c r="AM168" t="s">
        <v>35</v>
      </c>
      <c r="AN168">
        <v>1000000</v>
      </c>
      <c r="AO168">
        <v>0</v>
      </c>
      <c r="AP168">
        <v>1000000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8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1:54" x14ac:dyDescent="0.25">
      <c r="A169" s="26" t="s">
        <v>788</v>
      </c>
      <c r="B169" s="26" t="str">
        <f t="shared" si="62"/>
        <v>F02</v>
      </c>
      <c r="C169" s="26" t="str">
        <f t="shared" si="63"/>
        <v>T0</v>
      </c>
      <c r="D169" s="26" t="str">
        <f t="shared" si="64"/>
        <v>01</v>
      </c>
      <c r="E169" s="26" t="str">
        <f t="shared" si="65"/>
        <v>0150</v>
      </c>
      <c r="F169" t="str">
        <f t="shared" si="57"/>
        <v>MMA2</v>
      </c>
      <c r="G169" t="str">
        <f t="shared" si="58"/>
        <v>IA</v>
      </c>
      <c r="H169" s="12" t="s">
        <v>905</v>
      </c>
      <c r="I169" t="str">
        <f t="shared" si="59"/>
        <v>Z11F</v>
      </c>
      <c r="J169" t="str">
        <f t="shared" si="60"/>
        <v>ISO-Tank</v>
      </c>
      <c r="K169" t="str">
        <f t="shared" si="66"/>
        <v>015</v>
      </c>
      <c r="L169" t="str">
        <f t="shared" si="67"/>
        <v>0</v>
      </c>
      <c r="M169" s="40">
        <f t="shared" si="68"/>
        <v>15</v>
      </c>
      <c r="N169" s="40" t="str">
        <f t="shared" si="69"/>
        <v>IA</v>
      </c>
      <c r="O169" s="40">
        <f t="shared" si="70"/>
        <v>5</v>
      </c>
      <c r="P169" s="40" t="s">
        <v>628</v>
      </c>
      <c r="Q169" s="40" t="str">
        <f t="shared" si="71"/>
        <v>T0</v>
      </c>
      <c r="R169" t="str">
        <f t="shared" si="56"/>
        <v>Z11FMMA2T0IA0150</v>
      </c>
      <c r="S169" t="str">
        <f t="shared" si="72"/>
        <v>MMA2 ISO-Tank IA 15 ppm</v>
      </c>
      <c r="T169" t="s">
        <v>35</v>
      </c>
      <c r="U169">
        <f t="shared" si="73"/>
        <v>1000000</v>
      </c>
      <c r="V169">
        <f t="shared" si="79"/>
        <v>0</v>
      </c>
      <c r="W169">
        <f t="shared" si="55"/>
        <v>1000000</v>
      </c>
      <c r="X169">
        <f t="shared" si="55"/>
        <v>0</v>
      </c>
      <c r="Y169">
        <f t="shared" si="55"/>
        <v>0</v>
      </c>
      <c r="Z169">
        <f t="shared" si="55"/>
        <v>0</v>
      </c>
      <c r="AA169">
        <f t="shared" si="55"/>
        <v>0</v>
      </c>
      <c r="AB169">
        <f t="shared" si="55"/>
        <v>0</v>
      </c>
      <c r="AC169">
        <f t="shared" si="55"/>
        <v>0</v>
      </c>
      <c r="AD169" s="22">
        <f t="shared" si="61"/>
        <v>10</v>
      </c>
      <c r="AE169" s="22">
        <f t="shared" si="74"/>
        <v>0</v>
      </c>
      <c r="AF169" s="22">
        <f t="shared" si="75"/>
        <v>0</v>
      </c>
      <c r="AG169">
        <f t="shared" si="76"/>
        <v>0</v>
      </c>
      <c r="AH169">
        <f t="shared" si="77"/>
        <v>0</v>
      </c>
      <c r="AI169">
        <f t="shared" si="78"/>
        <v>0</v>
      </c>
      <c r="AK169" t="s">
        <v>1263</v>
      </c>
      <c r="AL169" t="s">
        <v>1264</v>
      </c>
      <c r="AM169" t="s">
        <v>35</v>
      </c>
      <c r="AN169">
        <v>1000000</v>
      </c>
      <c r="AO169">
        <v>0</v>
      </c>
      <c r="AP169">
        <v>1000000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1:54" x14ac:dyDescent="0.25">
      <c r="A170" s="26" t="s">
        <v>789</v>
      </c>
      <c r="B170" s="26" t="str">
        <f t="shared" si="62"/>
        <v>F02</v>
      </c>
      <c r="C170" s="26" t="str">
        <f t="shared" si="63"/>
        <v>T0</v>
      </c>
      <c r="D170" s="26" t="str">
        <f t="shared" si="64"/>
        <v>01</v>
      </c>
      <c r="E170" s="26" t="str">
        <f t="shared" si="65"/>
        <v>0170</v>
      </c>
      <c r="F170" t="str">
        <f t="shared" si="57"/>
        <v>MMA2</v>
      </c>
      <c r="G170" t="str">
        <f t="shared" si="58"/>
        <v>IA</v>
      </c>
      <c r="H170" s="12" t="s">
        <v>905</v>
      </c>
      <c r="I170" t="str">
        <f t="shared" si="59"/>
        <v>Z11F</v>
      </c>
      <c r="J170" t="str">
        <f t="shared" si="60"/>
        <v>ISO-Tank</v>
      </c>
      <c r="K170" t="str">
        <f t="shared" si="66"/>
        <v>017</v>
      </c>
      <c r="L170" t="str">
        <f t="shared" si="67"/>
        <v>0</v>
      </c>
      <c r="M170" s="40">
        <f t="shared" si="68"/>
        <v>17</v>
      </c>
      <c r="N170" s="40" t="str">
        <f t="shared" si="69"/>
        <v>IA</v>
      </c>
      <c r="O170" s="40">
        <f t="shared" si="70"/>
        <v>5</v>
      </c>
      <c r="P170" s="40" t="s">
        <v>628</v>
      </c>
      <c r="Q170" s="40" t="str">
        <f t="shared" si="71"/>
        <v>T0</v>
      </c>
      <c r="R170" t="str">
        <f t="shared" si="56"/>
        <v>Z11FMMA2T0IA0170</v>
      </c>
      <c r="S170" t="str">
        <f t="shared" si="72"/>
        <v>MMA2 ISO-Tank IA 17 ppm</v>
      </c>
      <c r="T170" t="s">
        <v>35</v>
      </c>
      <c r="U170">
        <f t="shared" si="73"/>
        <v>1000000</v>
      </c>
      <c r="V170">
        <f t="shared" si="79"/>
        <v>0</v>
      </c>
      <c r="W170">
        <f t="shared" si="55"/>
        <v>1000000</v>
      </c>
      <c r="X170">
        <f t="shared" si="55"/>
        <v>0</v>
      </c>
      <c r="Y170">
        <f t="shared" si="55"/>
        <v>0</v>
      </c>
      <c r="Z170">
        <f t="shared" si="55"/>
        <v>0</v>
      </c>
      <c r="AA170">
        <f t="shared" si="55"/>
        <v>0</v>
      </c>
      <c r="AB170">
        <f t="shared" si="55"/>
        <v>0</v>
      </c>
      <c r="AC170">
        <f t="shared" si="55"/>
        <v>0</v>
      </c>
      <c r="AD170" s="22">
        <f t="shared" si="61"/>
        <v>12</v>
      </c>
      <c r="AE170" s="22">
        <f t="shared" si="74"/>
        <v>0</v>
      </c>
      <c r="AF170" s="22">
        <f t="shared" si="75"/>
        <v>0</v>
      </c>
      <c r="AG170">
        <f t="shared" si="76"/>
        <v>0</v>
      </c>
      <c r="AH170">
        <f t="shared" si="77"/>
        <v>0</v>
      </c>
      <c r="AI170">
        <f t="shared" si="78"/>
        <v>0</v>
      </c>
      <c r="AK170" t="s">
        <v>1265</v>
      </c>
      <c r="AL170" t="s">
        <v>1266</v>
      </c>
      <c r="AM170" t="s">
        <v>35</v>
      </c>
      <c r="AN170">
        <v>1000000</v>
      </c>
      <c r="AO170">
        <v>0</v>
      </c>
      <c r="AP170">
        <v>1000000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12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1:54" x14ac:dyDescent="0.25">
      <c r="A171" s="26" t="s">
        <v>790</v>
      </c>
      <c r="B171" s="26" t="str">
        <f t="shared" si="62"/>
        <v>F02</v>
      </c>
      <c r="C171" s="26" t="str">
        <f t="shared" si="63"/>
        <v>T0</v>
      </c>
      <c r="D171" s="26" t="str">
        <f t="shared" si="64"/>
        <v>01</v>
      </c>
      <c r="E171" s="26" t="str">
        <f t="shared" si="65"/>
        <v>0200</v>
      </c>
      <c r="F171" t="str">
        <f t="shared" si="57"/>
        <v>MMA2</v>
      </c>
      <c r="G171" t="str">
        <f t="shared" si="58"/>
        <v>IA</v>
      </c>
      <c r="H171" s="12" t="s">
        <v>905</v>
      </c>
      <c r="I171" t="str">
        <f t="shared" si="59"/>
        <v>Z11F</v>
      </c>
      <c r="J171" t="str">
        <f t="shared" si="60"/>
        <v>ISO-Tank</v>
      </c>
      <c r="K171" t="str">
        <f t="shared" si="66"/>
        <v>020</v>
      </c>
      <c r="L171" t="str">
        <f t="shared" si="67"/>
        <v>0</v>
      </c>
      <c r="M171" s="40">
        <f t="shared" si="68"/>
        <v>20</v>
      </c>
      <c r="N171" s="40" t="str">
        <f t="shared" si="69"/>
        <v>IA</v>
      </c>
      <c r="O171" s="40">
        <f t="shared" si="70"/>
        <v>5</v>
      </c>
      <c r="P171" s="40" t="s">
        <v>628</v>
      </c>
      <c r="Q171" s="40" t="str">
        <f t="shared" si="71"/>
        <v>T0</v>
      </c>
      <c r="R171" t="str">
        <f t="shared" si="56"/>
        <v>Z11FMMA2T0IA0200</v>
      </c>
      <c r="S171" t="str">
        <f t="shared" si="72"/>
        <v>MMA2 ISO-Tank IA 20 ppm</v>
      </c>
      <c r="T171" t="s">
        <v>35</v>
      </c>
      <c r="U171">
        <f t="shared" si="73"/>
        <v>1000000</v>
      </c>
      <c r="V171">
        <f t="shared" si="79"/>
        <v>0</v>
      </c>
      <c r="W171">
        <f t="shared" si="55"/>
        <v>1000000</v>
      </c>
      <c r="X171">
        <f t="shared" si="55"/>
        <v>0</v>
      </c>
      <c r="Y171">
        <f t="shared" si="55"/>
        <v>0</v>
      </c>
      <c r="Z171">
        <f t="shared" si="55"/>
        <v>0</v>
      </c>
      <c r="AA171">
        <f t="shared" si="55"/>
        <v>0</v>
      </c>
      <c r="AB171">
        <f t="shared" si="55"/>
        <v>0</v>
      </c>
      <c r="AC171">
        <f t="shared" si="55"/>
        <v>0</v>
      </c>
      <c r="AD171" s="22">
        <f t="shared" si="61"/>
        <v>15</v>
      </c>
      <c r="AE171" s="22">
        <f t="shared" si="74"/>
        <v>0</v>
      </c>
      <c r="AF171" s="22">
        <f t="shared" si="75"/>
        <v>0</v>
      </c>
      <c r="AG171">
        <f t="shared" si="76"/>
        <v>0</v>
      </c>
      <c r="AH171">
        <f t="shared" si="77"/>
        <v>0</v>
      </c>
      <c r="AI171">
        <f t="shared" si="78"/>
        <v>0</v>
      </c>
      <c r="AK171" t="s">
        <v>1267</v>
      </c>
      <c r="AL171" t="s">
        <v>1268</v>
      </c>
      <c r="AM171" t="s">
        <v>35</v>
      </c>
      <c r="AN171">
        <v>1000000</v>
      </c>
      <c r="AO171">
        <v>0</v>
      </c>
      <c r="AP171">
        <v>1000000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15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1:54" x14ac:dyDescent="0.25">
      <c r="A172" s="26" t="s">
        <v>791</v>
      </c>
      <c r="B172" s="26" t="str">
        <f t="shared" si="62"/>
        <v>F02</v>
      </c>
      <c r="C172" s="26" t="str">
        <f t="shared" si="63"/>
        <v>T0</v>
      </c>
      <c r="D172" s="26" t="str">
        <f t="shared" si="64"/>
        <v>01</v>
      </c>
      <c r="E172" s="26" t="str">
        <f t="shared" si="65"/>
        <v>0230</v>
      </c>
      <c r="F172" t="str">
        <f t="shared" si="57"/>
        <v>MMA2</v>
      </c>
      <c r="G172" t="str">
        <f t="shared" si="58"/>
        <v>IA</v>
      </c>
      <c r="H172" s="12" t="s">
        <v>905</v>
      </c>
      <c r="I172" t="str">
        <f t="shared" si="59"/>
        <v>Z11F</v>
      </c>
      <c r="J172" t="str">
        <f t="shared" si="60"/>
        <v>ISO-Tank</v>
      </c>
      <c r="K172" t="str">
        <f t="shared" si="66"/>
        <v>023</v>
      </c>
      <c r="L172" t="str">
        <f t="shared" si="67"/>
        <v>0</v>
      </c>
      <c r="M172" s="40">
        <f t="shared" si="68"/>
        <v>23</v>
      </c>
      <c r="N172" s="40" t="str">
        <f t="shared" si="69"/>
        <v>IA</v>
      </c>
      <c r="O172" s="40">
        <f t="shared" si="70"/>
        <v>5</v>
      </c>
      <c r="P172" s="40" t="s">
        <v>628</v>
      </c>
      <c r="Q172" s="40" t="str">
        <f t="shared" si="71"/>
        <v>T0</v>
      </c>
      <c r="R172" t="str">
        <f t="shared" si="56"/>
        <v>Z11FMMA2T0IA0230</v>
      </c>
      <c r="S172" t="str">
        <f t="shared" si="72"/>
        <v>MMA2 ISO-Tank IA 23 ppm</v>
      </c>
      <c r="T172" t="s">
        <v>35</v>
      </c>
      <c r="U172">
        <f t="shared" si="73"/>
        <v>1000000</v>
      </c>
      <c r="V172">
        <f t="shared" si="79"/>
        <v>0</v>
      </c>
      <c r="W172">
        <f t="shared" si="55"/>
        <v>1000000</v>
      </c>
      <c r="X172">
        <f t="shared" si="55"/>
        <v>0</v>
      </c>
      <c r="Y172">
        <f t="shared" si="55"/>
        <v>0</v>
      </c>
      <c r="Z172">
        <f t="shared" si="55"/>
        <v>0</v>
      </c>
      <c r="AA172">
        <f t="shared" si="55"/>
        <v>0</v>
      </c>
      <c r="AB172">
        <f t="shared" si="55"/>
        <v>0</v>
      </c>
      <c r="AC172">
        <f t="shared" si="55"/>
        <v>0</v>
      </c>
      <c r="AD172" s="22">
        <f t="shared" si="61"/>
        <v>18</v>
      </c>
      <c r="AE172" s="22">
        <f t="shared" si="74"/>
        <v>0</v>
      </c>
      <c r="AF172" s="22">
        <f t="shared" si="75"/>
        <v>0</v>
      </c>
      <c r="AG172">
        <f t="shared" si="76"/>
        <v>0</v>
      </c>
      <c r="AH172">
        <f t="shared" si="77"/>
        <v>0</v>
      </c>
      <c r="AI172">
        <f t="shared" si="78"/>
        <v>0</v>
      </c>
      <c r="AK172" t="s">
        <v>1269</v>
      </c>
      <c r="AL172" t="s">
        <v>1270</v>
      </c>
      <c r="AM172" t="s">
        <v>35</v>
      </c>
      <c r="AN172">
        <v>1000000</v>
      </c>
      <c r="AO172">
        <v>0</v>
      </c>
      <c r="AP172">
        <v>1000000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18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1:54" x14ac:dyDescent="0.25">
      <c r="A173" s="26" t="s">
        <v>792</v>
      </c>
      <c r="B173" s="26" t="str">
        <f t="shared" si="62"/>
        <v>F02</v>
      </c>
      <c r="C173" s="26" t="str">
        <f t="shared" si="63"/>
        <v>T0</v>
      </c>
      <c r="D173" s="26" t="str">
        <f t="shared" si="64"/>
        <v>01</v>
      </c>
      <c r="E173" s="26" t="str">
        <f t="shared" si="65"/>
        <v>0300</v>
      </c>
      <c r="F173" t="str">
        <f t="shared" si="57"/>
        <v>MMA2</v>
      </c>
      <c r="G173" t="str">
        <f t="shared" si="58"/>
        <v>IA</v>
      </c>
      <c r="H173" s="12" t="s">
        <v>905</v>
      </c>
      <c r="I173" t="str">
        <f t="shared" si="59"/>
        <v>Z11F</v>
      </c>
      <c r="J173" t="str">
        <f t="shared" si="60"/>
        <v>ISO-Tank</v>
      </c>
      <c r="K173" t="str">
        <f t="shared" si="66"/>
        <v>030</v>
      </c>
      <c r="L173" t="str">
        <f t="shared" si="67"/>
        <v>0</v>
      </c>
      <c r="M173" s="40">
        <f t="shared" si="68"/>
        <v>30</v>
      </c>
      <c r="N173" s="40" t="str">
        <f t="shared" si="69"/>
        <v>IA</v>
      </c>
      <c r="O173" s="40">
        <f t="shared" si="70"/>
        <v>5</v>
      </c>
      <c r="P173" s="40" t="s">
        <v>628</v>
      </c>
      <c r="Q173" s="40" t="str">
        <f t="shared" si="71"/>
        <v>T0</v>
      </c>
      <c r="R173" t="str">
        <f t="shared" si="56"/>
        <v>Z11FMMA2T0IA0300</v>
      </c>
      <c r="S173" t="str">
        <f t="shared" si="72"/>
        <v>MMA2 ISO-Tank IA 30 ppm</v>
      </c>
      <c r="T173" t="s">
        <v>35</v>
      </c>
      <c r="U173">
        <f t="shared" si="73"/>
        <v>1000000</v>
      </c>
      <c r="V173">
        <f t="shared" si="79"/>
        <v>0</v>
      </c>
      <c r="W173">
        <f t="shared" si="55"/>
        <v>1000000</v>
      </c>
      <c r="X173">
        <f t="shared" si="55"/>
        <v>0</v>
      </c>
      <c r="Y173">
        <f t="shared" si="55"/>
        <v>0</v>
      </c>
      <c r="Z173">
        <f t="shared" si="55"/>
        <v>0</v>
      </c>
      <c r="AA173">
        <f t="shared" si="55"/>
        <v>0</v>
      </c>
      <c r="AB173">
        <f t="shared" si="55"/>
        <v>0</v>
      </c>
      <c r="AC173">
        <f t="shared" si="55"/>
        <v>0</v>
      </c>
      <c r="AD173" s="22">
        <f t="shared" si="61"/>
        <v>25</v>
      </c>
      <c r="AE173" s="22">
        <f t="shared" si="74"/>
        <v>0</v>
      </c>
      <c r="AF173" s="22">
        <f t="shared" si="75"/>
        <v>0</v>
      </c>
      <c r="AG173">
        <f t="shared" si="76"/>
        <v>0</v>
      </c>
      <c r="AH173">
        <f t="shared" si="77"/>
        <v>0</v>
      </c>
      <c r="AI173">
        <f t="shared" si="78"/>
        <v>0</v>
      </c>
      <c r="AK173" t="s">
        <v>1271</v>
      </c>
      <c r="AL173" t="s">
        <v>1272</v>
      </c>
      <c r="AM173" t="s">
        <v>35</v>
      </c>
      <c r="AN173">
        <v>1000000</v>
      </c>
      <c r="AO173">
        <v>0</v>
      </c>
      <c r="AP173">
        <v>1000000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25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1:54" x14ac:dyDescent="0.25">
      <c r="A174" s="26" t="s">
        <v>793</v>
      </c>
      <c r="B174" s="26" t="str">
        <f t="shared" si="62"/>
        <v>F02</v>
      </c>
      <c r="C174" s="26" t="str">
        <f t="shared" si="63"/>
        <v>T0</v>
      </c>
      <c r="D174" s="26" t="str">
        <f t="shared" si="64"/>
        <v>01</v>
      </c>
      <c r="E174" s="26" t="str">
        <f t="shared" si="65"/>
        <v>0450</v>
      </c>
      <c r="F174" t="str">
        <f t="shared" si="57"/>
        <v>MMA2</v>
      </c>
      <c r="G174" t="str">
        <f t="shared" si="58"/>
        <v>IA</v>
      </c>
      <c r="H174" s="12" t="s">
        <v>905</v>
      </c>
      <c r="I174" t="str">
        <f t="shared" si="59"/>
        <v>Z11F</v>
      </c>
      <c r="J174" t="str">
        <f t="shared" si="60"/>
        <v>ISO-Tank</v>
      </c>
      <c r="K174" t="str">
        <f t="shared" si="66"/>
        <v>045</v>
      </c>
      <c r="L174" t="str">
        <f t="shared" si="67"/>
        <v>0</v>
      </c>
      <c r="M174" s="40">
        <f t="shared" si="68"/>
        <v>45</v>
      </c>
      <c r="N174" s="40" t="str">
        <f t="shared" si="69"/>
        <v>IA</v>
      </c>
      <c r="O174" s="40">
        <f t="shared" si="70"/>
        <v>5</v>
      </c>
      <c r="P174" s="40" t="s">
        <v>628</v>
      </c>
      <c r="Q174" s="40" t="str">
        <f t="shared" si="71"/>
        <v>T0</v>
      </c>
      <c r="R174" t="str">
        <f t="shared" si="56"/>
        <v>Z11FMMA2T0IA0450</v>
      </c>
      <c r="S174" t="str">
        <f t="shared" si="72"/>
        <v>MMA2 ISO-Tank IA 45 ppm</v>
      </c>
      <c r="T174" t="s">
        <v>35</v>
      </c>
      <c r="U174">
        <f t="shared" si="73"/>
        <v>1000000</v>
      </c>
      <c r="V174">
        <f t="shared" si="79"/>
        <v>0</v>
      </c>
      <c r="W174">
        <f t="shared" si="55"/>
        <v>1000000</v>
      </c>
      <c r="X174">
        <f t="shared" si="55"/>
        <v>0</v>
      </c>
      <c r="Y174">
        <f t="shared" si="55"/>
        <v>0</v>
      </c>
      <c r="Z174">
        <f t="shared" si="55"/>
        <v>0</v>
      </c>
      <c r="AA174">
        <f t="shared" si="55"/>
        <v>0</v>
      </c>
      <c r="AB174">
        <f t="shared" ref="W174:AC211" si="80">IF($F174=AB$12,$U$24,0)</f>
        <v>0</v>
      </c>
      <c r="AC174">
        <f t="shared" si="80"/>
        <v>0</v>
      </c>
      <c r="AD174" s="22">
        <f t="shared" si="61"/>
        <v>40</v>
      </c>
      <c r="AE174" s="22">
        <f t="shared" si="74"/>
        <v>0</v>
      </c>
      <c r="AF174" s="22">
        <f t="shared" si="75"/>
        <v>0</v>
      </c>
      <c r="AG174">
        <f t="shared" si="76"/>
        <v>0</v>
      </c>
      <c r="AH174">
        <f t="shared" si="77"/>
        <v>0</v>
      </c>
      <c r="AI174">
        <f t="shared" si="78"/>
        <v>0</v>
      </c>
      <c r="AK174" t="s">
        <v>1273</v>
      </c>
      <c r="AL174" t="s">
        <v>1274</v>
      </c>
      <c r="AM174" t="s">
        <v>35</v>
      </c>
      <c r="AN174">
        <v>1000000</v>
      </c>
      <c r="AO174">
        <v>0</v>
      </c>
      <c r="AP174">
        <v>1000000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40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1:54" x14ac:dyDescent="0.25">
      <c r="A175" s="26" t="s">
        <v>794</v>
      </c>
      <c r="B175" s="26" t="str">
        <f t="shared" si="62"/>
        <v>F02</v>
      </c>
      <c r="C175" s="26" t="str">
        <f t="shared" si="63"/>
        <v>T0</v>
      </c>
      <c r="D175" s="26" t="str">
        <f t="shared" si="64"/>
        <v>01</v>
      </c>
      <c r="E175" s="26" t="str">
        <f t="shared" si="65"/>
        <v>0500</v>
      </c>
      <c r="F175" t="str">
        <f t="shared" si="57"/>
        <v>MMA2</v>
      </c>
      <c r="G175" t="str">
        <f t="shared" si="58"/>
        <v>IA</v>
      </c>
      <c r="H175" s="12" t="s">
        <v>905</v>
      </c>
      <c r="I175" t="str">
        <f t="shared" si="59"/>
        <v>Z11F</v>
      </c>
      <c r="J175" t="str">
        <f t="shared" si="60"/>
        <v>ISO-Tank</v>
      </c>
      <c r="K175" t="str">
        <f t="shared" si="66"/>
        <v>050</v>
      </c>
      <c r="L175" t="str">
        <f t="shared" si="67"/>
        <v>0</v>
      </c>
      <c r="M175" s="40">
        <f t="shared" si="68"/>
        <v>50</v>
      </c>
      <c r="N175" s="40" t="str">
        <f t="shared" si="69"/>
        <v>IA</v>
      </c>
      <c r="O175" s="40">
        <f t="shared" si="70"/>
        <v>5</v>
      </c>
      <c r="P175" s="40" t="s">
        <v>628</v>
      </c>
      <c r="Q175" s="40" t="str">
        <f t="shared" si="71"/>
        <v>T0</v>
      </c>
      <c r="R175" t="str">
        <f t="shared" si="56"/>
        <v>Z11FMMA2T0IA0500</v>
      </c>
      <c r="S175" t="str">
        <f t="shared" si="72"/>
        <v>MMA2 ISO-Tank IA 50 ppm</v>
      </c>
      <c r="T175" t="s">
        <v>35</v>
      </c>
      <c r="U175">
        <f t="shared" si="73"/>
        <v>1000000</v>
      </c>
      <c r="V175">
        <f t="shared" si="79"/>
        <v>0</v>
      </c>
      <c r="W175">
        <f t="shared" si="80"/>
        <v>1000000</v>
      </c>
      <c r="X175">
        <f t="shared" si="80"/>
        <v>0</v>
      </c>
      <c r="Y175">
        <f t="shared" si="80"/>
        <v>0</v>
      </c>
      <c r="Z175">
        <f t="shared" si="80"/>
        <v>0</v>
      </c>
      <c r="AA175">
        <f t="shared" si="80"/>
        <v>0</v>
      </c>
      <c r="AB175">
        <f t="shared" si="80"/>
        <v>0</v>
      </c>
      <c r="AC175">
        <f t="shared" si="80"/>
        <v>0</v>
      </c>
      <c r="AD175" s="22">
        <f t="shared" si="61"/>
        <v>45</v>
      </c>
      <c r="AE175" s="22">
        <f t="shared" si="74"/>
        <v>0</v>
      </c>
      <c r="AF175" s="22">
        <f t="shared" si="75"/>
        <v>0</v>
      </c>
      <c r="AG175">
        <f t="shared" si="76"/>
        <v>0</v>
      </c>
      <c r="AH175">
        <f t="shared" si="77"/>
        <v>0</v>
      </c>
      <c r="AI175">
        <f t="shared" si="78"/>
        <v>0</v>
      </c>
      <c r="AK175" t="s">
        <v>1275</v>
      </c>
      <c r="AL175" t="s">
        <v>1276</v>
      </c>
      <c r="AM175" t="s">
        <v>35</v>
      </c>
      <c r="AN175">
        <v>1000000</v>
      </c>
      <c r="AO175">
        <v>0</v>
      </c>
      <c r="AP175">
        <v>1000000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45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1:54" x14ac:dyDescent="0.25">
      <c r="A176" s="26" t="s">
        <v>795</v>
      </c>
      <c r="B176" s="26" t="str">
        <f t="shared" si="62"/>
        <v>F02</v>
      </c>
      <c r="C176" s="26" t="str">
        <f t="shared" si="63"/>
        <v>T0</v>
      </c>
      <c r="D176" s="26" t="str">
        <f t="shared" si="64"/>
        <v>04</v>
      </c>
      <c r="E176" s="26" t="str">
        <f t="shared" si="65"/>
        <v>0250</v>
      </c>
      <c r="F176" t="str">
        <f t="shared" si="57"/>
        <v>MMA2</v>
      </c>
      <c r="G176" t="str">
        <f t="shared" si="58"/>
        <v>HQ</v>
      </c>
      <c r="H176" s="12" t="s">
        <v>905</v>
      </c>
      <c r="I176" t="str">
        <f t="shared" si="59"/>
        <v>Z11F</v>
      </c>
      <c r="J176" t="str">
        <f t="shared" si="60"/>
        <v>ISO-Tank</v>
      </c>
      <c r="K176" t="str">
        <f t="shared" si="66"/>
        <v>025</v>
      </c>
      <c r="L176" t="str">
        <f t="shared" si="67"/>
        <v>0</v>
      </c>
      <c r="M176" s="40">
        <f t="shared" si="68"/>
        <v>25</v>
      </c>
      <c r="N176" s="40" t="str">
        <f t="shared" si="69"/>
        <v>IA</v>
      </c>
      <c r="O176" s="40">
        <f t="shared" si="70"/>
        <v>5</v>
      </c>
      <c r="P176" s="40" t="s">
        <v>628</v>
      </c>
      <c r="Q176" s="40" t="str">
        <f t="shared" si="71"/>
        <v>T0</v>
      </c>
      <c r="R176" t="str">
        <f t="shared" si="56"/>
        <v>Z11FMMA2T0HQ0250</v>
      </c>
      <c r="S176" t="str">
        <f t="shared" si="72"/>
        <v>MMA2 ISO-Tank HQ 25 ppm</v>
      </c>
      <c r="T176" t="s">
        <v>35</v>
      </c>
      <c r="U176">
        <f t="shared" si="73"/>
        <v>1000000</v>
      </c>
      <c r="V176">
        <f t="shared" si="79"/>
        <v>0</v>
      </c>
      <c r="W176">
        <f t="shared" si="80"/>
        <v>1000000</v>
      </c>
      <c r="X176">
        <f t="shared" si="80"/>
        <v>0</v>
      </c>
      <c r="Y176">
        <f t="shared" si="80"/>
        <v>0</v>
      </c>
      <c r="Z176">
        <f t="shared" si="80"/>
        <v>0</v>
      </c>
      <c r="AA176">
        <f t="shared" si="80"/>
        <v>0</v>
      </c>
      <c r="AB176">
        <f t="shared" si="80"/>
        <v>0</v>
      </c>
      <c r="AC176">
        <f t="shared" si="80"/>
        <v>0</v>
      </c>
      <c r="AD176" s="22">
        <f t="shared" si="61"/>
        <v>0</v>
      </c>
      <c r="AE176" s="22">
        <f t="shared" si="74"/>
        <v>0</v>
      </c>
      <c r="AF176" s="22">
        <f t="shared" si="75"/>
        <v>25</v>
      </c>
      <c r="AG176">
        <f t="shared" si="76"/>
        <v>0</v>
      </c>
      <c r="AH176">
        <f t="shared" si="77"/>
        <v>0</v>
      </c>
      <c r="AI176">
        <f t="shared" si="78"/>
        <v>0</v>
      </c>
      <c r="AK176" t="s">
        <v>1277</v>
      </c>
      <c r="AL176" t="s">
        <v>1278</v>
      </c>
      <c r="AM176" t="s">
        <v>35</v>
      </c>
      <c r="AN176">
        <v>1000000</v>
      </c>
      <c r="AO176">
        <v>0</v>
      </c>
      <c r="AP176">
        <v>1000000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25</v>
      </c>
      <c r="AZ176">
        <v>0</v>
      </c>
      <c r="BA176">
        <v>0</v>
      </c>
      <c r="BB176">
        <v>0</v>
      </c>
    </row>
    <row r="177" spans="1:54" x14ac:dyDescent="0.25">
      <c r="A177" s="26" t="s">
        <v>796</v>
      </c>
      <c r="B177" s="26" t="str">
        <f t="shared" si="62"/>
        <v>F03</v>
      </c>
      <c r="C177" s="26" t="str">
        <f t="shared" si="63"/>
        <v>DN</v>
      </c>
      <c r="D177" s="26" t="str">
        <f t="shared" si="64"/>
        <v>02</v>
      </c>
      <c r="E177" s="26" t="str">
        <f t="shared" si="65"/>
        <v>0100</v>
      </c>
      <c r="F177" t="str">
        <f t="shared" si="57"/>
        <v>IBMA1</v>
      </c>
      <c r="G177" t="str">
        <f t="shared" si="58"/>
        <v>MEHQ</v>
      </c>
      <c r="H177" s="12" t="s">
        <v>905</v>
      </c>
      <c r="I177" t="str">
        <f t="shared" si="59"/>
        <v>Z11F</v>
      </c>
      <c r="J177" t="str">
        <f t="shared" si="60"/>
        <v>Drum Non-Zinc</v>
      </c>
      <c r="K177" t="str">
        <f t="shared" si="66"/>
        <v>010</v>
      </c>
      <c r="L177" t="str">
        <f t="shared" si="67"/>
        <v>0</v>
      </c>
      <c r="M177" s="40">
        <f t="shared" si="68"/>
        <v>10</v>
      </c>
      <c r="N177" s="40" t="str">
        <f t="shared" si="69"/>
        <v>IA</v>
      </c>
      <c r="O177" s="40">
        <f t="shared" si="70"/>
        <v>5</v>
      </c>
      <c r="P177" s="40" t="s">
        <v>950</v>
      </c>
      <c r="Q177" s="40" t="str">
        <f t="shared" si="71"/>
        <v>DNBMA</v>
      </c>
      <c r="R177" t="str">
        <f t="shared" si="56"/>
        <v>Z11FIBMA1DNMEHQ0100</v>
      </c>
      <c r="S177" t="str">
        <f t="shared" si="72"/>
        <v>IBMA1 Drum Non-Zinc MEHQ 10 ppm</v>
      </c>
      <c r="T177" t="s">
        <v>35</v>
      </c>
      <c r="U177">
        <f t="shared" si="73"/>
        <v>900000</v>
      </c>
      <c r="V177">
        <f t="shared" si="79"/>
        <v>0</v>
      </c>
      <c r="W177">
        <f t="shared" si="80"/>
        <v>0</v>
      </c>
      <c r="X177">
        <f t="shared" si="80"/>
        <v>1000000</v>
      </c>
      <c r="Y177">
        <f t="shared" si="80"/>
        <v>0</v>
      </c>
      <c r="Z177">
        <f t="shared" si="80"/>
        <v>0</v>
      </c>
      <c r="AA177">
        <f t="shared" si="80"/>
        <v>0</v>
      </c>
      <c r="AB177">
        <f t="shared" si="80"/>
        <v>0</v>
      </c>
      <c r="AC177">
        <f t="shared" si="80"/>
        <v>0</v>
      </c>
      <c r="AD177" s="22">
        <f t="shared" si="61"/>
        <v>0</v>
      </c>
      <c r="AE177" s="22">
        <f t="shared" si="74"/>
        <v>9</v>
      </c>
      <c r="AF177" s="22">
        <f t="shared" si="75"/>
        <v>0</v>
      </c>
      <c r="AG177">
        <f t="shared" si="76"/>
        <v>0</v>
      </c>
      <c r="AH177">
        <f t="shared" si="77"/>
        <v>5000</v>
      </c>
      <c r="AI177">
        <f t="shared" si="78"/>
        <v>0</v>
      </c>
      <c r="AK177" t="s">
        <v>1279</v>
      </c>
      <c r="AL177" t="s">
        <v>1280</v>
      </c>
      <c r="AM177" t="s">
        <v>35</v>
      </c>
      <c r="AN177">
        <v>900000</v>
      </c>
      <c r="AO177">
        <v>0</v>
      </c>
      <c r="AP177">
        <v>0</v>
      </c>
      <c r="AQ177">
        <v>1000000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9</v>
      </c>
      <c r="AY177">
        <v>0</v>
      </c>
      <c r="AZ177">
        <v>0</v>
      </c>
      <c r="BA177">
        <v>5000</v>
      </c>
      <c r="BB177">
        <v>0</v>
      </c>
    </row>
    <row r="178" spans="1:54" x14ac:dyDescent="0.25">
      <c r="A178" s="26" t="s">
        <v>797</v>
      </c>
      <c r="B178" s="26" t="str">
        <f t="shared" si="62"/>
        <v>F03</v>
      </c>
      <c r="C178" s="26" t="str">
        <f t="shared" si="63"/>
        <v>DN</v>
      </c>
      <c r="D178" s="26" t="str">
        <f t="shared" si="64"/>
        <v>02</v>
      </c>
      <c r="E178" s="26" t="str">
        <f t="shared" si="65"/>
        <v>0170</v>
      </c>
      <c r="F178" t="str">
        <f t="shared" si="57"/>
        <v>IBMA1</v>
      </c>
      <c r="G178" t="str">
        <f t="shared" si="58"/>
        <v>MEHQ</v>
      </c>
      <c r="H178" s="12" t="s">
        <v>905</v>
      </c>
      <c r="I178" t="str">
        <f t="shared" si="59"/>
        <v>Z11F</v>
      </c>
      <c r="J178" t="str">
        <f t="shared" si="60"/>
        <v>Drum Non-Zinc</v>
      </c>
      <c r="K178" t="str">
        <f t="shared" si="66"/>
        <v>017</v>
      </c>
      <c r="L178" t="str">
        <f t="shared" si="67"/>
        <v>0</v>
      </c>
      <c r="M178" s="40">
        <f t="shared" si="68"/>
        <v>17</v>
      </c>
      <c r="N178" s="40" t="str">
        <f t="shared" si="69"/>
        <v>IA</v>
      </c>
      <c r="O178" s="40">
        <f t="shared" si="70"/>
        <v>5</v>
      </c>
      <c r="P178" s="40" t="s">
        <v>950</v>
      </c>
      <c r="Q178" s="40" t="str">
        <f t="shared" si="71"/>
        <v>DNBMA</v>
      </c>
      <c r="R178" t="str">
        <f t="shared" si="56"/>
        <v>Z11FIBMA1DNMEHQ0170</v>
      </c>
      <c r="S178" t="str">
        <f t="shared" si="72"/>
        <v>IBMA1 Drum Non-Zinc MEHQ 17 ppm</v>
      </c>
      <c r="T178" t="s">
        <v>35</v>
      </c>
      <c r="U178">
        <f t="shared" si="73"/>
        <v>900000</v>
      </c>
      <c r="V178">
        <f t="shared" si="79"/>
        <v>0</v>
      </c>
      <c r="W178">
        <f t="shared" si="80"/>
        <v>0</v>
      </c>
      <c r="X178">
        <f t="shared" si="80"/>
        <v>1000000</v>
      </c>
      <c r="Y178">
        <f t="shared" si="80"/>
        <v>0</v>
      </c>
      <c r="Z178">
        <f t="shared" si="80"/>
        <v>0</v>
      </c>
      <c r="AA178">
        <f t="shared" si="80"/>
        <v>0</v>
      </c>
      <c r="AB178">
        <f t="shared" si="80"/>
        <v>0</v>
      </c>
      <c r="AC178">
        <f t="shared" si="80"/>
        <v>0</v>
      </c>
      <c r="AD178" s="22">
        <f t="shared" si="61"/>
        <v>0</v>
      </c>
      <c r="AE178" s="22">
        <f t="shared" si="74"/>
        <v>15.3</v>
      </c>
      <c r="AF178" s="22">
        <f t="shared" si="75"/>
        <v>0</v>
      </c>
      <c r="AG178">
        <f t="shared" si="76"/>
        <v>0</v>
      </c>
      <c r="AH178">
        <f t="shared" si="77"/>
        <v>5000</v>
      </c>
      <c r="AI178">
        <f t="shared" si="78"/>
        <v>0</v>
      </c>
      <c r="AK178" t="s">
        <v>1281</v>
      </c>
      <c r="AL178" t="s">
        <v>1282</v>
      </c>
      <c r="AM178" t="s">
        <v>35</v>
      </c>
      <c r="AN178">
        <v>900000</v>
      </c>
      <c r="AO178">
        <v>0</v>
      </c>
      <c r="AP178">
        <v>0</v>
      </c>
      <c r="AQ178">
        <v>1000000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15.3</v>
      </c>
      <c r="AY178">
        <v>0</v>
      </c>
      <c r="AZ178">
        <v>0</v>
      </c>
      <c r="BA178">
        <v>5000</v>
      </c>
      <c r="BB178">
        <v>0</v>
      </c>
    </row>
    <row r="179" spans="1:54" x14ac:dyDescent="0.25">
      <c r="A179" s="26" t="s">
        <v>798</v>
      </c>
      <c r="B179" s="26" t="str">
        <f t="shared" si="62"/>
        <v>F03</v>
      </c>
      <c r="C179" s="26" t="str">
        <f t="shared" si="63"/>
        <v>DN</v>
      </c>
      <c r="D179" s="26" t="str">
        <f t="shared" si="64"/>
        <v>02</v>
      </c>
      <c r="E179" s="26" t="str">
        <f t="shared" si="65"/>
        <v>0250</v>
      </c>
      <c r="F179" t="str">
        <f t="shared" si="57"/>
        <v>IBMA1</v>
      </c>
      <c r="G179" t="str">
        <f t="shared" si="58"/>
        <v>MEHQ</v>
      </c>
      <c r="H179" s="12" t="s">
        <v>905</v>
      </c>
      <c r="I179" t="str">
        <f t="shared" si="59"/>
        <v>Z11F</v>
      </c>
      <c r="J179" t="str">
        <f t="shared" si="60"/>
        <v>Drum Non-Zinc</v>
      </c>
      <c r="K179" t="str">
        <f t="shared" si="66"/>
        <v>025</v>
      </c>
      <c r="L179" t="str">
        <f t="shared" si="67"/>
        <v>0</v>
      </c>
      <c r="M179" s="40">
        <f t="shared" si="68"/>
        <v>25</v>
      </c>
      <c r="N179" s="40" t="str">
        <f t="shared" si="69"/>
        <v>IA</v>
      </c>
      <c r="O179" s="40">
        <f t="shared" si="70"/>
        <v>5</v>
      </c>
      <c r="P179" s="40" t="s">
        <v>950</v>
      </c>
      <c r="Q179" s="40" t="str">
        <f t="shared" si="71"/>
        <v>DNBMA</v>
      </c>
      <c r="R179" t="str">
        <f t="shared" si="56"/>
        <v>Z11FIBMA1DNMEHQ0250</v>
      </c>
      <c r="S179" t="str">
        <f t="shared" si="72"/>
        <v>IBMA1 Drum Non-Zinc MEHQ 25 ppm</v>
      </c>
      <c r="T179" t="s">
        <v>35</v>
      </c>
      <c r="U179">
        <f t="shared" si="73"/>
        <v>900000</v>
      </c>
      <c r="V179">
        <f t="shared" si="79"/>
        <v>0</v>
      </c>
      <c r="W179">
        <f t="shared" si="80"/>
        <v>0</v>
      </c>
      <c r="X179">
        <f t="shared" si="80"/>
        <v>1000000</v>
      </c>
      <c r="Y179">
        <f t="shared" si="80"/>
        <v>0</v>
      </c>
      <c r="Z179">
        <f t="shared" si="80"/>
        <v>0</v>
      </c>
      <c r="AA179">
        <f t="shared" si="80"/>
        <v>0</v>
      </c>
      <c r="AB179">
        <f t="shared" si="80"/>
        <v>0</v>
      </c>
      <c r="AC179">
        <f t="shared" si="80"/>
        <v>0</v>
      </c>
      <c r="AD179" s="22">
        <f t="shared" si="61"/>
        <v>0</v>
      </c>
      <c r="AE179" s="22">
        <f t="shared" si="74"/>
        <v>22.5</v>
      </c>
      <c r="AF179" s="22">
        <f t="shared" si="75"/>
        <v>0</v>
      </c>
      <c r="AG179">
        <f t="shared" si="76"/>
        <v>0</v>
      </c>
      <c r="AH179">
        <f t="shared" si="77"/>
        <v>5000</v>
      </c>
      <c r="AI179">
        <f t="shared" si="78"/>
        <v>0</v>
      </c>
      <c r="AK179" t="s">
        <v>1283</v>
      </c>
      <c r="AL179" t="s">
        <v>1284</v>
      </c>
      <c r="AM179" t="s">
        <v>35</v>
      </c>
      <c r="AN179">
        <v>900000</v>
      </c>
      <c r="AO179">
        <v>0</v>
      </c>
      <c r="AP179">
        <v>0</v>
      </c>
      <c r="AQ179">
        <v>1000000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22.5</v>
      </c>
      <c r="AY179">
        <v>0</v>
      </c>
      <c r="AZ179">
        <v>0</v>
      </c>
      <c r="BA179">
        <v>5000</v>
      </c>
      <c r="BB179">
        <v>0</v>
      </c>
    </row>
    <row r="180" spans="1:54" x14ac:dyDescent="0.25">
      <c r="A180" s="26" t="s">
        <v>799</v>
      </c>
      <c r="B180" s="26" t="str">
        <f t="shared" si="62"/>
        <v>F03</v>
      </c>
      <c r="C180" s="26" t="str">
        <f t="shared" si="63"/>
        <v>DN</v>
      </c>
      <c r="D180" s="26" t="str">
        <f t="shared" si="64"/>
        <v>02</v>
      </c>
      <c r="E180" s="26" t="str">
        <f t="shared" si="65"/>
        <v>0280</v>
      </c>
      <c r="F180" t="str">
        <f t="shared" si="57"/>
        <v>IBMA1</v>
      </c>
      <c r="G180" t="str">
        <f t="shared" si="58"/>
        <v>MEHQ</v>
      </c>
      <c r="H180" s="12" t="s">
        <v>905</v>
      </c>
      <c r="I180" t="str">
        <f t="shared" si="59"/>
        <v>Z11F</v>
      </c>
      <c r="J180" t="str">
        <f t="shared" si="60"/>
        <v>Drum Non-Zinc</v>
      </c>
      <c r="K180" t="str">
        <f t="shared" si="66"/>
        <v>028</v>
      </c>
      <c r="L180" t="str">
        <f t="shared" si="67"/>
        <v>0</v>
      </c>
      <c r="M180" s="40">
        <f t="shared" si="68"/>
        <v>28</v>
      </c>
      <c r="N180" s="40" t="str">
        <f t="shared" si="69"/>
        <v>IA</v>
      </c>
      <c r="O180" s="40">
        <f t="shared" si="70"/>
        <v>5</v>
      </c>
      <c r="P180" s="40" t="s">
        <v>950</v>
      </c>
      <c r="Q180" s="40" t="str">
        <f t="shared" si="71"/>
        <v>DNBMA</v>
      </c>
      <c r="R180" t="str">
        <f t="shared" si="56"/>
        <v>Z11FIBMA1DNMEHQ0280</v>
      </c>
      <c r="S180" t="str">
        <f t="shared" si="72"/>
        <v>IBMA1 Drum Non-Zinc MEHQ 28 ppm</v>
      </c>
      <c r="T180" t="s">
        <v>35</v>
      </c>
      <c r="U180">
        <f t="shared" si="73"/>
        <v>900000</v>
      </c>
      <c r="V180">
        <f t="shared" si="79"/>
        <v>0</v>
      </c>
      <c r="W180">
        <f t="shared" si="80"/>
        <v>0</v>
      </c>
      <c r="X180">
        <f t="shared" si="80"/>
        <v>1000000</v>
      </c>
      <c r="Y180">
        <f t="shared" si="80"/>
        <v>0</v>
      </c>
      <c r="Z180">
        <f t="shared" si="80"/>
        <v>0</v>
      </c>
      <c r="AA180">
        <f t="shared" si="80"/>
        <v>0</v>
      </c>
      <c r="AB180">
        <f t="shared" si="80"/>
        <v>0</v>
      </c>
      <c r="AC180">
        <f t="shared" si="80"/>
        <v>0</v>
      </c>
      <c r="AD180" s="22">
        <f t="shared" si="61"/>
        <v>0</v>
      </c>
      <c r="AE180" s="22">
        <f t="shared" si="74"/>
        <v>25.2</v>
      </c>
      <c r="AF180" s="22">
        <f t="shared" si="75"/>
        <v>0</v>
      </c>
      <c r="AG180">
        <f t="shared" si="76"/>
        <v>0</v>
      </c>
      <c r="AH180">
        <f t="shared" si="77"/>
        <v>5000</v>
      </c>
      <c r="AI180">
        <f t="shared" si="78"/>
        <v>0</v>
      </c>
      <c r="AK180" t="s">
        <v>1285</v>
      </c>
      <c r="AL180" t="s">
        <v>1286</v>
      </c>
      <c r="AM180" t="s">
        <v>35</v>
      </c>
      <c r="AN180">
        <v>900000</v>
      </c>
      <c r="AO180">
        <v>0</v>
      </c>
      <c r="AP180">
        <v>0</v>
      </c>
      <c r="AQ180">
        <v>1000000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25.2</v>
      </c>
      <c r="AY180">
        <v>0</v>
      </c>
      <c r="AZ180">
        <v>0</v>
      </c>
      <c r="BA180">
        <v>5000</v>
      </c>
      <c r="BB180">
        <v>0</v>
      </c>
    </row>
    <row r="181" spans="1:54" x14ac:dyDescent="0.25">
      <c r="A181" s="26" t="s">
        <v>800</v>
      </c>
      <c r="B181" s="26" t="str">
        <f t="shared" si="62"/>
        <v>F03</v>
      </c>
      <c r="C181" s="26" t="str">
        <f t="shared" si="63"/>
        <v>DN</v>
      </c>
      <c r="D181" s="26" t="str">
        <f t="shared" si="64"/>
        <v>02</v>
      </c>
      <c r="E181" s="26" t="str">
        <f t="shared" si="65"/>
        <v>0500</v>
      </c>
      <c r="F181" t="str">
        <f t="shared" si="57"/>
        <v>IBMA1</v>
      </c>
      <c r="G181" t="str">
        <f t="shared" si="58"/>
        <v>MEHQ</v>
      </c>
      <c r="H181" s="12" t="s">
        <v>905</v>
      </c>
      <c r="I181" t="str">
        <f t="shared" si="59"/>
        <v>Z11F</v>
      </c>
      <c r="J181" t="str">
        <f t="shared" si="60"/>
        <v>Drum Non-Zinc</v>
      </c>
      <c r="K181" t="str">
        <f t="shared" si="66"/>
        <v>050</v>
      </c>
      <c r="L181" t="str">
        <f t="shared" si="67"/>
        <v>0</v>
      </c>
      <c r="M181" s="40">
        <f t="shared" si="68"/>
        <v>50</v>
      </c>
      <c r="N181" s="40" t="str">
        <f t="shared" si="69"/>
        <v>IA</v>
      </c>
      <c r="O181" s="40">
        <f t="shared" si="70"/>
        <v>5</v>
      </c>
      <c r="P181" s="40" t="s">
        <v>950</v>
      </c>
      <c r="Q181" s="40" t="str">
        <f t="shared" si="71"/>
        <v>DNBMA</v>
      </c>
      <c r="R181" t="str">
        <f t="shared" si="56"/>
        <v>Z11FIBMA1DNMEHQ0500</v>
      </c>
      <c r="S181" t="str">
        <f t="shared" si="72"/>
        <v>IBMA1 Drum Non-Zinc MEHQ 50 ppm</v>
      </c>
      <c r="T181" t="s">
        <v>35</v>
      </c>
      <c r="U181">
        <f t="shared" si="73"/>
        <v>900000</v>
      </c>
      <c r="V181">
        <f t="shared" si="79"/>
        <v>0</v>
      </c>
      <c r="W181">
        <f t="shared" si="80"/>
        <v>0</v>
      </c>
      <c r="X181">
        <f t="shared" si="80"/>
        <v>1000000</v>
      </c>
      <c r="Y181">
        <f t="shared" si="80"/>
        <v>0</v>
      </c>
      <c r="Z181">
        <f t="shared" si="80"/>
        <v>0</v>
      </c>
      <c r="AA181">
        <f t="shared" si="80"/>
        <v>0</v>
      </c>
      <c r="AB181">
        <f t="shared" si="80"/>
        <v>0</v>
      </c>
      <c r="AC181">
        <f t="shared" si="80"/>
        <v>0</v>
      </c>
      <c r="AD181" s="22">
        <f t="shared" si="61"/>
        <v>0</v>
      </c>
      <c r="AE181" s="22">
        <f t="shared" si="74"/>
        <v>45</v>
      </c>
      <c r="AF181" s="22">
        <f t="shared" si="75"/>
        <v>0</v>
      </c>
      <c r="AG181">
        <f t="shared" si="76"/>
        <v>0</v>
      </c>
      <c r="AH181">
        <f t="shared" si="77"/>
        <v>5000</v>
      </c>
      <c r="AI181">
        <f t="shared" si="78"/>
        <v>0</v>
      </c>
      <c r="AK181" t="s">
        <v>1287</v>
      </c>
      <c r="AL181" t="s">
        <v>1288</v>
      </c>
      <c r="AM181" t="s">
        <v>35</v>
      </c>
      <c r="AN181">
        <v>900000</v>
      </c>
      <c r="AO181">
        <v>0</v>
      </c>
      <c r="AP181">
        <v>0</v>
      </c>
      <c r="AQ181">
        <v>1000000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45</v>
      </c>
      <c r="AY181">
        <v>0</v>
      </c>
      <c r="AZ181">
        <v>0</v>
      </c>
      <c r="BA181">
        <v>5000</v>
      </c>
      <c r="BB181">
        <v>0</v>
      </c>
    </row>
    <row r="182" spans="1:54" x14ac:dyDescent="0.25">
      <c r="A182" s="26" t="s">
        <v>801</v>
      </c>
      <c r="B182" s="26" t="str">
        <f t="shared" si="62"/>
        <v>F03</v>
      </c>
      <c r="C182" s="26" t="str">
        <f t="shared" si="63"/>
        <v>DN</v>
      </c>
      <c r="D182" s="26" t="str">
        <f t="shared" si="64"/>
        <v>02</v>
      </c>
      <c r="E182" s="26" t="str">
        <f t="shared" si="65"/>
        <v>1000</v>
      </c>
      <c r="F182" t="str">
        <f t="shared" si="57"/>
        <v>IBMA1</v>
      </c>
      <c r="G182" t="str">
        <f t="shared" si="58"/>
        <v>MEHQ</v>
      </c>
      <c r="H182" s="12" t="s">
        <v>905</v>
      </c>
      <c r="I182" t="str">
        <f t="shared" si="59"/>
        <v>Z11F</v>
      </c>
      <c r="J182" t="str">
        <f t="shared" si="60"/>
        <v>Drum Non-Zinc</v>
      </c>
      <c r="K182" t="str">
        <f t="shared" si="66"/>
        <v>100</v>
      </c>
      <c r="L182" t="str">
        <f t="shared" si="67"/>
        <v>0</v>
      </c>
      <c r="M182" s="40">
        <f t="shared" si="68"/>
        <v>100</v>
      </c>
      <c r="N182" s="40" t="str">
        <f t="shared" si="69"/>
        <v>IA</v>
      </c>
      <c r="O182" s="40">
        <f t="shared" si="70"/>
        <v>5</v>
      </c>
      <c r="P182" s="40" t="s">
        <v>950</v>
      </c>
      <c r="Q182" s="40" t="str">
        <f t="shared" si="71"/>
        <v>DNBMA</v>
      </c>
      <c r="R182" t="str">
        <f t="shared" si="56"/>
        <v>Z11FIBMA1DNMEHQ1000</v>
      </c>
      <c r="S182" t="str">
        <f t="shared" si="72"/>
        <v>IBMA1 Drum Non-Zinc MEHQ 100 ppm</v>
      </c>
      <c r="T182" t="s">
        <v>35</v>
      </c>
      <c r="U182">
        <f t="shared" si="73"/>
        <v>900000</v>
      </c>
      <c r="V182">
        <f t="shared" si="79"/>
        <v>0</v>
      </c>
      <c r="W182">
        <f t="shared" si="80"/>
        <v>0</v>
      </c>
      <c r="X182">
        <f t="shared" si="80"/>
        <v>1000000</v>
      </c>
      <c r="Y182">
        <f t="shared" si="80"/>
        <v>0</v>
      </c>
      <c r="Z182">
        <f t="shared" si="80"/>
        <v>0</v>
      </c>
      <c r="AA182">
        <f t="shared" si="80"/>
        <v>0</v>
      </c>
      <c r="AB182">
        <f t="shared" si="80"/>
        <v>0</v>
      </c>
      <c r="AC182">
        <f t="shared" si="80"/>
        <v>0</v>
      </c>
      <c r="AD182" s="22">
        <f t="shared" si="61"/>
        <v>0</v>
      </c>
      <c r="AE182" s="22">
        <f t="shared" si="74"/>
        <v>90</v>
      </c>
      <c r="AF182" s="22">
        <f t="shared" si="75"/>
        <v>0</v>
      </c>
      <c r="AG182">
        <f t="shared" si="76"/>
        <v>0</v>
      </c>
      <c r="AH182">
        <f t="shared" si="77"/>
        <v>5000</v>
      </c>
      <c r="AI182">
        <f t="shared" si="78"/>
        <v>0</v>
      </c>
      <c r="AK182" t="s">
        <v>1289</v>
      </c>
      <c r="AL182" t="s">
        <v>1290</v>
      </c>
      <c r="AM182" t="s">
        <v>35</v>
      </c>
      <c r="AN182">
        <v>900000</v>
      </c>
      <c r="AO182">
        <v>0</v>
      </c>
      <c r="AP182">
        <v>0</v>
      </c>
      <c r="AQ182">
        <v>1000000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90</v>
      </c>
      <c r="AY182">
        <v>0</v>
      </c>
      <c r="AZ182">
        <v>0</v>
      </c>
      <c r="BA182">
        <v>5000</v>
      </c>
      <c r="BB182">
        <v>0</v>
      </c>
    </row>
    <row r="183" spans="1:54" x14ac:dyDescent="0.25">
      <c r="A183" s="26" t="s">
        <v>802</v>
      </c>
      <c r="B183" s="26" t="str">
        <f t="shared" si="62"/>
        <v>F03</v>
      </c>
      <c r="C183" s="26" t="str">
        <f t="shared" si="63"/>
        <v>DN</v>
      </c>
      <c r="D183" s="26" t="str">
        <f t="shared" si="64"/>
        <v>01</v>
      </c>
      <c r="E183" s="26" t="str">
        <f t="shared" si="65"/>
        <v>0050</v>
      </c>
      <c r="F183" t="str">
        <f t="shared" si="57"/>
        <v>IBMA1</v>
      </c>
      <c r="G183" t="str">
        <f t="shared" si="58"/>
        <v>IA</v>
      </c>
      <c r="H183" s="12" t="s">
        <v>905</v>
      </c>
      <c r="I183" t="str">
        <f t="shared" si="59"/>
        <v>Z11F</v>
      </c>
      <c r="J183" t="str">
        <f t="shared" si="60"/>
        <v>Drum Non-Zinc</v>
      </c>
      <c r="K183" t="str">
        <f t="shared" si="66"/>
        <v>005</v>
      </c>
      <c r="L183" t="str">
        <f t="shared" si="67"/>
        <v>0</v>
      </c>
      <c r="M183" s="40">
        <f t="shared" si="68"/>
        <v>5</v>
      </c>
      <c r="N183" s="40" t="str">
        <f t="shared" si="69"/>
        <v>IA</v>
      </c>
      <c r="O183" s="40">
        <f t="shared" si="70"/>
        <v>5</v>
      </c>
      <c r="P183" s="40" t="s">
        <v>950</v>
      </c>
      <c r="Q183" s="40" t="str">
        <f t="shared" si="71"/>
        <v>DNBMA</v>
      </c>
      <c r="R183" t="str">
        <f t="shared" si="56"/>
        <v>Z11FIBMA1DNIA0050</v>
      </c>
      <c r="S183" t="str">
        <f t="shared" si="72"/>
        <v>IBMA1 Drum Non-Zinc IA 5 ppm</v>
      </c>
      <c r="T183" t="s">
        <v>35</v>
      </c>
      <c r="U183">
        <f t="shared" si="73"/>
        <v>900000</v>
      </c>
      <c r="V183">
        <f t="shared" si="79"/>
        <v>0</v>
      </c>
      <c r="W183">
        <f t="shared" si="80"/>
        <v>0</v>
      </c>
      <c r="X183">
        <f t="shared" si="80"/>
        <v>1000000</v>
      </c>
      <c r="Y183">
        <f t="shared" si="80"/>
        <v>0</v>
      </c>
      <c r="Z183">
        <f t="shared" si="80"/>
        <v>0</v>
      </c>
      <c r="AA183">
        <f t="shared" si="80"/>
        <v>0</v>
      </c>
      <c r="AB183">
        <f t="shared" si="80"/>
        <v>0</v>
      </c>
      <c r="AC183">
        <f t="shared" si="80"/>
        <v>0</v>
      </c>
      <c r="AD183" s="22">
        <f t="shared" si="61"/>
        <v>0</v>
      </c>
      <c r="AE183" s="22">
        <f t="shared" si="74"/>
        <v>0</v>
      </c>
      <c r="AF183" s="22">
        <f t="shared" si="75"/>
        <v>0</v>
      </c>
      <c r="AG183">
        <f t="shared" si="76"/>
        <v>0</v>
      </c>
      <c r="AH183">
        <f t="shared" si="77"/>
        <v>5000</v>
      </c>
      <c r="AI183">
        <f t="shared" si="78"/>
        <v>0</v>
      </c>
      <c r="AK183" t="s">
        <v>1291</v>
      </c>
      <c r="AL183" t="s">
        <v>1292</v>
      </c>
      <c r="AM183" t="s">
        <v>35</v>
      </c>
      <c r="AN183">
        <v>900000</v>
      </c>
      <c r="AO183">
        <v>0</v>
      </c>
      <c r="AP183">
        <v>0</v>
      </c>
      <c r="AQ183">
        <v>1000000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5000</v>
      </c>
      <c r="BB183">
        <v>0</v>
      </c>
    </row>
    <row r="184" spans="1:54" x14ac:dyDescent="0.25">
      <c r="A184" s="26" t="s">
        <v>803</v>
      </c>
      <c r="B184" s="26" t="str">
        <f t="shared" si="62"/>
        <v>F03</v>
      </c>
      <c r="C184" s="26" t="str">
        <f t="shared" si="63"/>
        <v>DN</v>
      </c>
      <c r="D184" s="26" t="str">
        <f t="shared" si="64"/>
        <v>01</v>
      </c>
      <c r="E184" s="26" t="str">
        <f t="shared" si="65"/>
        <v>0150</v>
      </c>
      <c r="F184" t="str">
        <f t="shared" si="57"/>
        <v>IBMA1</v>
      </c>
      <c r="G184" t="str">
        <f t="shared" si="58"/>
        <v>IA</v>
      </c>
      <c r="H184" s="12" t="s">
        <v>905</v>
      </c>
      <c r="I184" t="str">
        <f t="shared" si="59"/>
        <v>Z11F</v>
      </c>
      <c r="J184" t="str">
        <f t="shared" si="60"/>
        <v>Drum Non-Zinc</v>
      </c>
      <c r="K184" t="str">
        <f t="shared" si="66"/>
        <v>015</v>
      </c>
      <c r="L184" t="str">
        <f t="shared" si="67"/>
        <v>0</v>
      </c>
      <c r="M184" s="40">
        <f t="shared" si="68"/>
        <v>15</v>
      </c>
      <c r="N184" s="40" t="str">
        <f t="shared" si="69"/>
        <v>IA</v>
      </c>
      <c r="O184" s="40">
        <f t="shared" si="70"/>
        <v>5</v>
      </c>
      <c r="P184" s="40" t="s">
        <v>950</v>
      </c>
      <c r="Q184" s="40" t="str">
        <f t="shared" si="71"/>
        <v>DNBMA</v>
      </c>
      <c r="R184" t="str">
        <f t="shared" si="56"/>
        <v>Z11FIBMA1DNIA0150</v>
      </c>
      <c r="S184" t="str">
        <f t="shared" si="72"/>
        <v>IBMA1 Drum Non-Zinc IA 15 ppm</v>
      </c>
      <c r="T184" t="s">
        <v>35</v>
      </c>
      <c r="U184">
        <f t="shared" si="73"/>
        <v>900000</v>
      </c>
      <c r="V184">
        <f t="shared" si="79"/>
        <v>0</v>
      </c>
      <c r="W184">
        <f t="shared" si="80"/>
        <v>0</v>
      </c>
      <c r="X184">
        <f t="shared" si="80"/>
        <v>1000000</v>
      </c>
      <c r="Y184">
        <f t="shared" si="80"/>
        <v>0</v>
      </c>
      <c r="Z184">
        <f t="shared" si="80"/>
        <v>0</v>
      </c>
      <c r="AA184">
        <f t="shared" si="80"/>
        <v>0</v>
      </c>
      <c r="AB184">
        <f t="shared" si="80"/>
        <v>0</v>
      </c>
      <c r="AC184">
        <f t="shared" si="80"/>
        <v>0</v>
      </c>
      <c r="AD184" s="22">
        <f t="shared" si="61"/>
        <v>9</v>
      </c>
      <c r="AE184" s="22">
        <f t="shared" si="74"/>
        <v>0</v>
      </c>
      <c r="AF184" s="22">
        <f t="shared" si="75"/>
        <v>0</v>
      </c>
      <c r="AG184">
        <f t="shared" si="76"/>
        <v>0</v>
      </c>
      <c r="AH184">
        <f t="shared" si="77"/>
        <v>5000</v>
      </c>
      <c r="AI184">
        <f t="shared" si="78"/>
        <v>0</v>
      </c>
      <c r="AK184" t="s">
        <v>1293</v>
      </c>
      <c r="AL184" t="s">
        <v>1294</v>
      </c>
      <c r="AM184" t="s">
        <v>35</v>
      </c>
      <c r="AN184">
        <v>900000</v>
      </c>
      <c r="AO184">
        <v>0</v>
      </c>
      <c r="AP184">
        <v>0</v>
      </c>
      <c r="AQ184">
        <v>1000000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9</v>
      </c>
      <c r="AX184">
        <v>0</v>
      </c>
      <c r="AY184">
        <v>0</v>
      </c>
      <c r="AZ184">
        <v>0</v>
      </c>
      <c r="BA184">
        <v>5000</v>
      </c>
      <c r="BB184">
        <v>0</v>
      </c>
    </row>
    <row r="185" spans="1:54" x14ac:dyDescent="0.25">
      <c r="A185" s="26" t="s">
        <v>804</v>
      </c>
      <c r="B185" s="26" t="str">
        <f t="shared" si="62"/>
        <v>F03</v>
      </c>
      <c r="C185" s="26" t="str">
        <f t="shared" si="63"/>
        <v>I0</v>
      </c>
      <c r="D185" s="26" t="str">
        <f t="shared" si="64"/>
        <v>02</v>
      </c>
      <c r="E185" s="26" t="str">
        <f t="shared" si="65"/>
        <v>0500</v>
      </c>
      <c r="F185" t="str">
        <f t="shared" si="57"/>
        <v>IBMA1</v>
      </c>
      <c r="G185" t="str">
        <f t="shared" si="58"/>
        <v>MEHQ</v>
      </c>
      <c r="H185" s="12" t="s">
        <v>905</v>
      </c>
      <c r="I185" t="str">
        <f t="shared" si="59"/>
        <v>Z11F</v>
      </c>
      <c r="J185" t="str">
        <f t="shared" si="60"/>
        <v>IBC</v>
      </c>
      <c r="K185" t="str">
        <f t="shared" si="66"/>
        <v>050</v>
      </c>
      <c r="L185" t="str">
        <f t="shared" si="67"/>
        <v>0</v>
      </c>
      <c r="M185" s="40">
        <f t="shared" si="68"/>
        <v>50</v>
      </c>
      <c r="N185" s="40" t="str">
        <f t="shared" si="69"/>
        <v>IA</v>
      </c>
      <c r="O185" s="40">
        <f t="shared" si="70"/>
        <v>5</v>
      </c>
      <c r="P185" s="40" t="s">
        <v>950</v>
      </c>
      <c r="Q185" s="40" t="str">
        <f t="shared" si="71"/>
        <v>I0</v>
      </c>
      <c r="R185" t="str">
        <f t="shared" si="56"/>
        <v>Z11FIBMA1I0MEHQ0500</v>
      </c>
      <c r="S185" t="str">
        <f t="shared" si="72"/>
        <v>IBMA1 IBC MEHQ 50 ppm</v>
      </c>
      <c r="T185" t="s">
        <v>35</v>
      </c>
      <c r="U185">
        <f t="shared" si="73"/>
        <v>1000000</v>
      </c>
      <c r="V185">
        <f t="shared" si="79"/>
        <v>0</v>
      </c>
      <c r="W185">
        <f t="shared" si="80"/>
        <v>0</v>
      </c>
      <c r="X185">
        <f t="shared" si="80"/>
        <v>1000000</v>
      </c>
      <c r="Y185">
        <f t="shared" si="80"/>
        <v>0</v>
      </c>
      <c r="Z185">
        <f t="shared" si="80"/>
        <v>0</v>
      </c>
      <c r="AA185">
        <f t="shared" si="80"/>
        <v>0</v>
      </c>
      <c r="AB185">
        <f t="shared" si="80"/>
        <v>0</v>
      </c>
      <c r="AC185">
        <f t="shared" si="80"/>
        <v>0</v>
      </c>
      <c r="AD185" s="22">
        <f t="shared" si="61"/>
        <v>0</v>
      </c>
      <c r="AE185" s="22">
        <f t="shared" si="74"/>
        <v>50</v>
      </c>
      <c r="AF185" s="22">
        <f t="shared" si="75"/>
        <v>0</v>
      </c>
      <c r="AG185">
        <f t="shared" si="76"/>
        <v>0</v>
      </c>
      <c r="AH185">
        <f t="shared" si="77"/>
        <v>0</v>
      </c>
      <c r="AI185">
        <f t="shared" si="78"/>
        <v>1000</v>
      </c>
      <c r="AK185" t="s">
        <v>1295</v>
      </c>
      <c r="AL185" t="s">
        <v>1296</v>
      </c>
      <c r="AM185" t="s">
        <v>35</v>
      </c>
      <c r="AN185">
        <v>1000000</v>
      </c>
      <c r="AO185">
        <v>0</v>
      </c>
      <c r="AP185">
        <v>0</v>
      </c>
      <c r="AQ185">
        <v>1000000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50</v>
      </c>
      <c r="AY185">
        <v>0</v>
      </c>
      <c r="AZ185">
        <v>0</v>
      </c>
      <c r="BA185">
        <v>0</v>
      </c>
      <c r="BB185">
        <v>1000</v>
      </c>
    </row>
    <row r="186" spans="1:54" x14ac:dyDescent="0.25">
      <c r="A186" s="26" t="s">
        <v>805</v>
      </c>
      <c r="B186" s="26" t="str">
        <f t="shared" si="62"/>
        <v>F03</v>
      </c>
      <c r="C186" s="26" t="str">
        <f t="shared" si="63"/>
        <v>I0</v>
      </c>
      <c r="D186" s="26" t="str">
        <f t="shared" si="64"/>
        <v>02</v>
      </c>
      <c r="E186" s="26" t="str">
        <f t="shared" si="65"/>
        <v>1000</v>
      </c>
      <c r="F186" t="str">
        <f t="shared" si="57"/>
        <v>IBMA1</v>
      </c>
      <c r="G186" t="str">
        <f t="shared" si="58"/>
        <v>MEHQ</v>
      </c>
      <c r="H186" s="12" t="s">
        <v>905</v>
      </c>
      <c r="I186" t="str">
        <f t="shared" si="59"/>
        <v>Z11F</v>
      </c>
      <c r="J186" t="str">
        <f t="shared" si="60"/>
        <v>IBC</v>
      </c>
      <c r="K186" t="str">
        <f t="shared" si="66"/>
        <v>100</v>
      </c>
      <c r="L186" t="str">
        <f t="shared" si="67"/>
        <v>0</v>
      </c>
      <c r="M186" s="40">
        <f t="shared" si="68"/>
        <v>100</v>
      </c>
      <c r="N186" s="40" t="str">
        <f t="shared" si="69"/>
        <v>IA</v>
      </c>
      <c r="O186" s="40">
        <f t="shared" si="70"/>
        <v>5</v>
      </c>
      <c r="P186" s="40" t="s">
        <v>950</v>
      </c>
      <c r="Q186" s="40" t="str">
        <f t="shared" si="71"/>
        <v>I0</v>
      </c>
      <c r="R186" t="str">
        <f t="shared" si="56"/>
        <v>Z11FIBMA1I0MEHQ1000</v>
      </c>
      <c r="S186" t="str">
        <f t="shared" si="72"/>
        <v>IBMA1 IBC MEHQ 100 ppm</v>
      </c>
      <c r="T186" t="s">
        <v>35</v>
      </c>
      <c r="U186">
        <f t="shared" si="73"/>
        <v>1000000</v>
      </c>
      <c r="V186">
        <f t="shared" si="79"/>
        <v>0</v>
      </c>
      <c r="W186">
        <f t="shared" si="80"/>
        <v>0</v>
      </c>
      <c r="X186">
        <f t="shared" si="80"/>
        <v>1000000</v>
      </c>
      <c r="Y186">
        <f t="shared" si="80"/>
        <v>0</v>
      </c>
      <c r="Z186">
        <f t="shared" si="80"/>
        <v>0</v>
      </c>
      <c r="AA186">
        <f t="shared" si="80"/>
        <v>0</v>
      </c>
      <c r="AB186">
        <f t="shared" si="80"/>
        <v>0</v>
      </c>
      <c r="AC186">
        <f t="shared" si="80"/>
        <v>0</v>
      </c>
      <c r="AD186" s="22">
        <f t="shared" si="61"/>
        <v>0</v>
      </c>
      <c r="AE186" s="22">
        <f t="shared" si="74"/>
        <v>100</v>
      </c>
      <c r="AF186" s="22">
        <f t="shared" si="75"/>
        <v>0</v>
      </c>
      <c r="AG186">
        <f t="shared" si="76"/>
        <v>0</v>
      </c>
      <c r="AH186">
        <f t="shared" si="77"/>
        <v>0</v>
      </c>
      <c r="AI186">
        <f t="shared" si="78"/>
        <v>1000</v>
      </c>
      <c r="AK186" t="s">
        <v>1297</v>
      </c>
      <c r="AL186" t="s">
        <v>1298</v>
      </c>
      <c r="AM186" t="s">
        <v>35</v>
      </c>
      <c r="AN186">
        <v>1000000</v>
      </c>
      <c r="AO186">
        <v>0</v>
      </c>
      <c r="AP186">
        <v>0</v>
      </c>
      <c r="AQ186">
        <v>1000000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100</v>
      </c>
      <c r="AY186">
        <v>0</v>
      </c>
      <c r="AZ186">
        <v>0</v>
      </c>
      <c r="BA186">
        <v>0</v>
      </c>
      <c r="BB186">
        <v>1000</v>
      </c>
    </row>
    <row r="187" spans="1:54" x14ac:dyDescent="0.25">
      <c r="A187" s="26" t="s">
        <v>806</v>
      </c>
      <c r="B187" s="26" t="str">
        <f t="shared" si="62"/>
        <v>F03</v>
      </c>
      <c r="C187" s="26" t="str">
        <f t="shared" si="63"/>
        <v>LT</v>
      </c>
      <c r="D187" s="26" t="str">
        <f t="shared" si="64"/>
        <v>02</v>
      </c>
      <c r="E187" s="26" t="str">
        <f t="shared" si="65"/>
        <v>0250</v>
      </c>
      <c r="F187" t="str">
        <f t="shared" si="57"/>
        <v>IBMA1</v>
      </c>
      <c r="G187" t="str">
        <f t="shared" si="58"/>
        <v>MEHQ</v>
      </c>
      <c r="H187" s="12" t="s">
        <v>905</v>
      </c>
      <c r="I187" t="str">
        <f t="shared" si="59"/>
        <v>Z11F</v>
      </c>
      <c r="J187" t="str">
        <f t="shared" si="60"/>
        <v>Lorry-Tank</v>
      </c>
      <c r="K187" t="str">
        <f t="shared" si="66"/>
        <v>025</v>
      </c>
      <c r="L187" t="str">
        <f t="shared" si="67"/>
        <v>0</v>
      </c>
      <c r="M187" s="40">
        <f t="shared" si="68"/>
        <v>25</v>
      </c>
      <c r="N187" s="40" t="str">
        <f t="shared" si="69"/>
        <v>IA</v>
      </c>
      <c r="O187" s="40">
        <f t="shared" si="70"/>
        <v>5</v>
      </c>
      <c r="P187" s="40" t="s">
        <v>950</v>
      </c>
      <c r="Q187" s="40" t="str">
        <f t="shared" si="71"/>
        <v>LT</v>
      </c>
      <c r="R187" t="str">
        <f t="shared" si="56"/>
        <v>Z11FIBMA1LTMEHQ0250</v>
      </c>
      <c r="S187" t="str">
        <f t="shared" si="72"/>
        <v>IBMA1 Lorry-Tank MEHQ 25 ppm</v>
      </c>
      <c r="T187" t="s">
        <v>35</v>
      </c>
      <c r="U187">
        <f t="shared" si="73"/>
        <v>1000000</v>
      </c>
      <c r="V187">
        <f t="shared" si="79"/>
        <v>0</v>
      </c>
      <c r="W187">
        <f t="shared" si="80"/>
        <v>0</v>
      </c>
      <c r="X187">
        <f t="shared" si="80"/>
        <v>1000000</v>
      </c>
      <c r="Y187">
        <f t="shared" si="80"/>
        <v>0</v>
      </c>
      <c r="Z187">
        <f t="shared" si="80"/>
        <v>0</v>
      </c>
      <c r="AA187">
        <f t="shared" si="80"/>
        <v>0</v>
      </c>
      <c r="AB187">
        <f t="shared" si="80"/>
        <v>0</v>
      </c>
      <c r="AC187">
        <f t="shared" si="80"/>
        <v>0</v>
      </c>
      <c r="AD187" s="22">
        <f t="shared" si="61"/>
        <v>0</v>
      </c>
      <c r="AE187" s="22">
        <f t="shared" si="74"/>
        <v>25</v>
      </c>
      <c r="AF187" s="22">
        <f t="shared" si="75"/>
        <v>0</v>
      </c>
      <c r="AG187">
        <f t="shared" si="76"/>
        <v>0</v>
      </c>
      <c r="AH187">
        <f t="shared" si="77"/>
        <v>0</v>
      </c>
      <c r="AI187">
        <f t="shared" si="78"/>
        <v>0</v>
      </c>
      <c r="AK187" t="s">
        <v>1299</v>
      </c>
      <c r="AL187" t="s">
        <v>1300</v>
      </c>
      <c r="AM187" t="s">
        <v>35</v>
      </c>
      <c r="AN187">
        <v>1000000</v>
      </c>
      <c r="AO187">
        <v>0</v>
      </c>
      <c r="AP187">
        <v>0</v>
      </c>
      <c r="AQ187">
        <v>1000000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25</v>
      </c>
      <c r="AY187">
        <v>0</v>
      </c>
      <c r="AZ187">
        <v>0</v>
      </c>
      <c r="BA187">
        <v>0</v>
      </c>
      <c r="BB187">
        <v>0</v>
      </c>
    </row>
    <row r="188" spans="1:54" x14ac:dyDescent="0.25">
      <c r="A188" s="26" t="s">
        <v>807</v>
      </c>
      <c r="B188" s="26" t="str">
        <f t="shared" si="62"/>
        <v>F03</v>
      </c>
      <c r="C188" s="26" t="str">
        <f t="shared" si="63"/>
        <v>LT</v>
      </c>
      <c r="D188" s="26" t="str">
        <f t="shared" si="64"/>
        <v>02</v>
      </c>
      <c r="E188" s="26" t="str">
        <f t="shared" si="65"/>
        <v>1000</v>
      </c>
      <c r="F188" t="str">
        <f t="shared" si="57"/>
        <v>IBMA1</v>
      </c>
      <c r="G188" t="str">
        <f t="shared" si="58"/>
        <v>MEHQ</v>
      </c>
      <c r="H188" s="12" t="s">
        <v>905</v>
      </c>
      <c r="I188" t="str">
        <f t="shared" si="59"/>
        <v>Z11F</v>
      </c>
      <c r="J188" t="str">
        <f t="shared" si="60"/>
        <v>Lorry-Tank</v>
      </c>
      <c r="K188" t="str">
        <f t="shared" si="66"/>
        <v>100</v>
      </c>
      <c r="L188" t="str">
        <f t="shared" si="67"/>
        <v>0</v>
      </c>
      <c r="M188" s="40">
        <f t="shared" si="68"/>
        <v>100</v>
      </c>
      <c r="N188" s="40" t="str">
        <f t="shared" si="69"/>
        <v>IA</v>
      </c>
      <c r="O188" s="40">
        <f t="shared" si="70"/>
        <v>5</v>
      </c>
      <c r="P188" s="40" t="s">
        <v>950</v>
      </c>
      <c r="Q188" s="40" t="str">
        <f t="shared" si="71"/>
        <v>LT</v>
      </c>
      <c r="R188" t="str">
        <f t="shared" si="56"/>
        <v>Z11FIBMA1LTMEHQ1000</v>
      </c>
      <c r="S188" t="str">
        <f t="shared" si="72"/>
        <v>IBMA1 Lorry-Tank MEHQ 100 ppm</v>
      </c>
      <c r="T188" t="s">
        <v>35</v>
      </c>
      <c r="U188">
        <f t="shared" si="73"/>
        <v>1000000</v>
      </c>
      <c r="V188">
        <f t="shared" si="79"/>
        <v>0</v>
      </c>
      <c r="W188">
        <f t="shared" si="80"/>
        <v>0</v>
      </c>
      <c r="X188">
        <f t="shared" si="80"/>
        <v>1000000</v>
      </c>
      <c r="Y188">
        <f t="shared" si="80"/>
        <v>0</v>
      </c>
      <c r="Z188">
        <f t="shared" si="80"/>
        <v>0</v>
      </c>
      <c r="AA188">
        <f t="shared" si="80"/>
        <v>0</v>
      </c>
      <c r="AB188">
        <f t="shared" si="80"/>
        <v>0</v>
      </c>
      <c r="AC188">
        <f t="shared" si="80"/>
        <v>0</v>
      </c>
      <c r="AD188" s="22">
        <f t="shared" si="61"/>
        <v>0</v>
      </c>
      <c r="AE188" s="22">
        <f t="shared" si="74"/>
        <v>100</v>
      </c>
      <c r="AF188" s="22">
        <f t="shared" si="75"/>
        <v>0</v>
      </c>
      <c r="AG188">
        <f t="shared" si="76"/>
        <v>0</v>
      </c>
      <c r="AH188">
        <f t="shared" si="77"/>
        <v>0</v>
      </c>
      <c r="AI188">
        <f t="shared" si="78"/>
        <v>0</v>
      </c>
      <c r="AK188" t="s">
        <v>1301</v>
      </c>
      <c r="AL188" t="s">
        <v>1302</v>
      </c>
      <c r="AM188" t="s">
        <v>35</v>
      </c>
      <c r="AN188">
        <v>1000000</v>
      </c>
      <c r="AO188">
        <v>0</v>
      </c>
      <c r="AP188">
        <v>0</v>
      </c>
      <c r="AQ188">
        <v>1000000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100</v>
      </c>
      <c r="AY188">
        <v>0</v>
      </c>
      <c r="AZ188">
        <v>0</v>
      </c>
      <c r="BA188">
        <v>0</v>
      </c>
      <c r="BB188">
        <v>0</v>
      </c>
    </row>
    <row r="189" spans="1:54" x14ac:dyDescent="0.25">
      <c r="A189" s="26" t="s">
        <v>808</v>
      </c>
      <c r="B189" s="26" t="str">
        <f t="shared" si="62"/>
        <v>F03</v>
      </c>
      <c r="C189" s="26" t="str">
        <f t="shared" si="63"/>
        <v>T0</v>
      </c>
      <c r="D189" s="26" t="str">
        <f t="shared" si="64"/>
        <v>02</v>
      </c>
      <c r="E189" s="26" t="str">
        <f t="shared" si="65"/>
        <v>0100</v>
      </c>
      <c r="F189" t="str">
        <f t="shared" si="57"/>
        <v>IBMA1</v>
      </c>
      <c r="G189" t="str">
        <f t="shared" si="58"/>
        <v>MEHQ</v>
      </c>
      <c r="H189" s="12" t="s">
        <v>905</v>
      </c>
      <c r="I189" t="str">
        <f t="shared" si="59"/>
        <v>Z11F</v>
      </c>
      <c r="J189" t="str">
        <f t="shared" si="60"/>
        <v>ISO-Tank</v>
      </c>
      <c r="K189" t="str">
        <f t="shared" si="66"/>
        <v>010</v>
      </c>
      <c r="L189" t="str">
        <f t="shared" si="67"/>
        <v>0</v>
      </c>
      <c r="M189" s="40">
        <f t="shared" si="68"/>
        <v>10</v>
      </c>
      <c r="N189" s="40" t="str">
        <f t="shared" si="69"/>
        <v>IA</v>
      </c>
      <c r="O189" s="40">
        <f t="shared" si="70"/>
        <v>5</v>
      </c>
      <c r="P189" s="40" t="s">
        <v>950</v>
      </c>
      <c r="Q189" s="40" t="str">
        <f t="shared" si="71"/>
        <v>T0</v>
      </c>
      <c r="R189" t="str">
        <f t="shared" si="56"/>
        <v>Z11FIBMA1T0MEHQ0100</v>
      </c>
      <c r="S189" t="str">
        <f t="shared" si="72"/>
        <v>IBMA1 ISO-Tank MEHQ 10 ppm</v>
      </c>
      <c r="T189" t="s">
        <v>35</v>
      </c>
      <c r="U189">
        <f t="shared" si="73"/>
        <v>1000000</v>
      </c>
      <c r="V189">
        <f t="shared" si="79"/>
        <v>0</v>
      </c>
      <c r="W189">
        <f t="shared" si="80"/>
        <v>0</v>
      </c>
      <c r="X189">
        <f t="shared" si="80"/>
        <v>1000000</v>
      </c>
      <c r="Y189">
        <f t="shared" si="80"/>
        <v>0</v>
      </c>
      <c r="Z189">
        <f t="shared" si="80"/>
        <v>0</v>
      </c>
      <c r="AA189">
        <f t="shared" si="80"/>
        <v>0</v>
      </c>
      <c r="AB189">
        <f t="shared" si="80"/>
        <v>0</v>
      </c>
      <c r="AC189">
        <f t="shared" si="80"/>
        <v>0</v>
      </c>
      <c r="AD189" s="22">
        <f t="shared" si="61"/>
        <v>0</v>
      </c>
      <c r="AE189" s="22">
        <f t="shared" si="74"/>
        <v>10</v>
      </c>
      <c r="AF189" s="22">
        <f t="shared" si="75"/>
        <v>0</v>
      </c>
      <c r="AG189">
        <f t="shared" si="76"/>
        <v>0</v>
      </c>
      <c r="AH189">
        <f t="shared" si="77"/>
        <v>0</v>
      </c>
      <c r="AI189">
        <f t="shared" si="78"/>
        <v>0</v>
      </c>
      <c r="AK189" t="s">
        <v>1303</v>
      </c>
      <c r="AL189" t="s">
        <v>1304</v>
      </c>
      <c r="AM189" t="s">
        <v>35</v>
      </c>
      <c r="AN189">
        <v>1000000</v>
      </c>
      <c r="AO189">
        <v>0</v>
      </c>
      <c r="AP189">
        <v>0</v>
      </c>
      <c r="AQ189">
        <v>1000000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10</v>
      </c>
      <c r="AY189">
        <v>0</v>
      </c>
      <c r="AZ189">
        <v>0</v>
      </c>
      <c r="BA189">
        <v>0</v>
      </c>
      <c r="BB189">
        <v>0</v>
      </c>
    </row>
    <row r="190" spans="1:54" x14ac:dyDescent="0.25">
      <c r="A190" s="26" t="s">
        <v>809</v>
      </c>
      <c r="B190" s="26" t="str">
        <f t="shared" si="62"/>
        <v>F03</v>
      </c>
      <c r="C190" s="26" t="str">
        <f t="shared" si="63"/>
        <v>T0</v>
      </c>
      <c r="D190" s="26" t="str">
        <f t="shared" si="64"/>
        <v>02</v>
      </c>
      <c r="E190" s="26" t="str">
        <f t="shared" si="65"/>
        <v>0170</v>
      </c>
      <c r="F190" t="str">
        <f t="shared" si="57"/>
        <v>IBMA1</v>
      </c>
      <c r="G190" t="str">
        <f t="shared" si="58"/>
        <v>MEHQ</v>
      </c>
      <c r="H190" s="12" t="s">
        <v>905</v>
      </c>
      <c r="I190" t="str">
        <f t="shared" si="59"/>
        <v>Z11F</v>
      </c>
      <c r="J190" t="str">
        <f t="shared" si="60"/>
        <v>ISO-Tank</v>
      </c>
      <c r="K190" t="str">
        <f t="shared" si="66"/>
        <v>017</v>
      </c>
      <c r="L190" t="str">
        <f t="shared" si="67"/>
        <v>0</v>
      </c>
      <c r="M190" s="40">
        <f t="shared" si="68"/>
        <v>17</v>
      </c>
      <c r="N190" s="40" t="str">
        <f t="shared" si="69"/>
        <v>IA</v>
      </c>
      <c r="O190" s="40">
        <f t="shared" si="70"/>
        <v>5</v>
      </c>
      <c r="P190" s="40" t="s">
        <v>950</v>
      </c>
      <c r="Q190" s="40" t="str">
        <f t="shared" si="71"/>
        <v>T0</v>
      </c>
      <c r="R190" t="str">
        <f t="shared" si="56"/>
        <v>Z11FIBMA1T0MEHQ0170</v>
      </c>
      <c r="S190" t="str">
        <f t="shared" si="72"/>
        <v>IBMA1 ISO-Tank MEHQ 17 ppm</v>
      </c>
      <c r="T190" t="s">
        <v>35</v>
      </c>
      <c r="U190">
        <f t="shared" si="73"/>
        <v>1000000</v>
      </c>
      <c r="V190">
        <f t="shared" si="79"/>
        <v>0</v>
      </c>
      <c r="W190">
        <f t="shared" si="80"/>
        <v>0</v>
      </c>
      <c r="X190">
        <f t="shared" si="80"/>
        <v>1000000</v>
      </c>
      <c r="Y190">
        <f t="shared" si="80"/>
        <v>0</v>
      </c>
      <c r="Z190">
        <f t="shared" si="80"/>
        <v>0</v>
      </c>
      <c r="AA190">
        <f t="shared" si="80"/>
        <v>0</v>
      </c>
      <c r="AB190">
        <f t="shared" si="80"/>
        <v>0</v>
      </c>
      <c r="AC190">
        <f t="shared" si="80"/>
        <v>0</v>
      </c>
      <c r="AD190" s="22">
        <f t="shared" si="61"/>
        <v>0</v>
      </c>
      <c r="AE190" s="22">
        <f t="shared" si="74"/>
        <v>17</v>
      </c>
      <c r="AF190" s="22">
        <f t="shared" si="75"/>
        <v>0</v>
      </c>
      <c r="AG190">
        <f t="shared" si="76"/>
        <v>0</v>
      </c>
      <c r="AH190">
        <f t="shared" si="77"/>
        <v>0</v>
      </c>
      <c r="AI190">
        <f t="shared" si="78"/>
        <v>0</v>
      </c>
      <c r="AK190" t="s">
        <v>1305</v>
      </c>
      <c r="AL190" t="s">
        <v>1306</v>
      </c>
      <c r="AM190" t="s">
        <v>35</v>
      </c>
      <c r="AN190">
        <v>1000000</v>
      </c>
      <c r="AO190">
        <v>0</v>
      </c>
      <c r="AP190">
        <v>0</v>
      </c>
      <c r="AQ190">
        <v>1000000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17</v>
      </c>
      <c r="AY190">
        <v>0</v>
      </c>
      <c r="AZ190">
        <v>0</v>
      </c>
      <c r="BA190">
        <v>0</v>
      </c>
      <c r="BB190">
        <v>0</v>
      </c>
    </row>
    <row r="191" spans="1:54" x14ac:dyDescent="0.25">
      <c r="A191" s="26" t="s">
        <v>810</v>
      </c>
      <c r="B191" s="26" t="str">
        <f t="shared" si="62"/>
        <v>F03</v>
      </c>
      <c r="C191" s="26" t="str">
        <f t="shared" si="63"/>
        <v>T0</v>
      </c>
      <c r="D191" s="26" t="str">
        <f t="shared" si="64"/>
        <v>02</v>
      </c>
      <c r="E191" s="26" t="str">
        <f t="shared" si="65"/>
        <v>0200</v>
      </c>
      <c r="F191" t="str">
        <f t="shared" si="57"/>
        <v>IBMA1</v>
      </c>
      <c r="G191" t="str">
        <f t="shared" si="58"/>
        <v>MEHQ</v>
      </c>
      <c r="H191" s="12" t="s">
        <v>905</v>
      </c>
      <c r="I191" t="str">
        <f t="shared" si="59"/>
        <v>Z11F</v>
      </c>
      <c r="J191" t="str">
        <f t="shared" si="60"/>
        <v>ISO-Tank</v>
      </c>
      <c r="K191" t="str">
        <f t="shared" si="66"/>
        <v>020</v>
      </c>
      <c r="L191" t="str">
        <f t="shared" si="67"/>
        <v>0</v>
      </c>
      <c r="M191" s="40">
        <f t="shared" si="68"/>
        <v>20</v>
      </c>
      <c r="N191" s="40" t="str">
        <f t="shared" si="69"/>
        <v>IA</v>
      </c>
      <c r="O191" s="40">
        <f t="shared" si="70"/>
        <v>5</v>
      </c>
      <c r="P191" s="40" t="s">
        <v>950</v>
      </c>
      <c r="Q191" s="40" t="str">
        <f t="shared" si="71"/>
        <v>T0</v>
      </c>
      <c r="R191" t="str">
        <f t="shared" si="56"/>
        <v>Z11FIBMA1T0MEHQ0200</v>
      </c>
      <c r="S191" t="str">
        <f t="shared" si="72"/>
        <v>IBMA1 ISO-Tank MEHQ 20 ppm</v>
      </c>
      <c r="T191" t="s">
        <v>35</v>
      </c>
      <c r="U191">
        <f t="shared" si="73"/>
        <v>1000000</v>
      </c>
      <c r="V191">
        <f t="shared" si="79"/>
        <v>0</v>
      </c>
      <c r="W191">
        <f t="shared" si="80"/>
        <v>0</v>
      </c>
      <c r="X191">
        <f t="shared" si="80"/>
        <v>1000000</v>
      </c>
      <c r="Y191">
        <f t="shared" si="80"/>
        <v>0</v>
      </c>
      <c r="Z191">
        <f t="shared" si="80"/>
        <v>0</v>
      </c>
      <c r="AA191">
        <f t="shared" si="80"/>
        <v>0</v>
      </c>
      <c r="AB191">
        <f t="shared" si="80"/>
        <v>0</v>
      </c>
      <c r="AC191">
        <f t="shared" si="80"/>
        <v>0</v>
      </c>
      <c r="AD191" s="22">
        <f t="shared" si="61"/>
        <v>0</v>
      </c>
      <c r="AE191" s="22">
        <f t="shared" si="74"/>
        <v>20</v>
      </c>
      <c r="AF191" s="22">
        <f t="shared" si="75"/>
        <v>0</v>
      </c>
      <c r="AG191">
        <f t="shared" si="76"/>
        <v>0</v>
      </c>
      <c r="AH191">
        <f t="shared" si="77"/>
        <v>0</v>
      </c>
      <c r="AI191">
        <f t="shared" si="78"/>
        <v>0</v>
      </c>
      <c r="AK191" t="s">
        <v>1307</v>
      </c>
      <c r="AL191" t="s">
        <v>1308</v>
      </c>
      <c r="AM191" t="s">
        <v>35</v>
      </c>
      <c r="AN191">
        <v>1000000</v>
      </c>
      <c r="AO191">
        <v>0</v>
      </c>
      <c r="AP191">
        <v>0</v>
      </c>
      <c r="AQ191">
        <v>1000000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20</v>
      </c>
      <c r="AY191">
        <v>0</v>
      </c>
      <c r="AZ191">
        <v>0</v>
      </c>
      <c r="BA191">
        <v>0</v>
      </c>
      <c r="BB191">
        <v>0</v>
      </c>
    </row>
    <row r="192" spans="1:54" x14ac:dyDescent="0.25">
      <c r="A192" s="26" t="s">
        <v>811</v>
      </c>
      <c r="B192" s="26" t="str">
        <f t="shared" si="62"/>
        <v>F03</v>
      </c>
      <c r="C192" s="26" t="str">
        <f t="shared" si="63"/>
        <v>T0</v>
      </c>
      <c r="D192" s="26" t="str">
        <f t="shared" si="64"/>
        <v>02</v>
      </c>
      <c r="E192" s="26" t="str">
        <f t="shared" si="65"/>
        <v>0250</v>
      </c>
      <c r="F192" t="str">
        <f t="shared" si="57"/>
        <v>IBMA1</v>
      </c>
      <c r="G192" t="str">
        <f t="shared" si="58"/>
        <v>MEHQ</v>
      </c>
      <c r="H192" s="12" t="s">
        <v>905</v>
      </c>
      <c r="I192" t="str">
        <f t="shared" si="59"/>
        <v>Z11F</v>
      </c>
      <c r="J192" t="str">
        <f t="shared" si="60"/>
        <v>ISO-Tank</v>
      </c>
      <c r="K192" t="str">
        <f t="shared" si="66"/>
        <v>025</v>
      </c>
      <c r="L192" t="str">
        <f t="shared" si="67"/>
        <v>0</v>
      </c>
      <c r="M192" s="40">
        <f t="shared" si="68"/>
        <v>25</v>
      </c>
      <c r="N192" s="40" t="str">
        <f t="shared" si="69"/>
        <v>IA</v>
      </c>
      <c r="O192" s="40">
        <f t="shared" si="70"/>
        <v>5</v>
      </c>
      <c r="P192" s="40" t="s">
        <v>950</v>
      </c>
      <c r="Q192" s="40" t="str">
        <f t="shared" si="71"/>
        <v>T0</v>
      </c>
      <c r="R192" t="str">
        <f t="shared" si="56"/>
        <v>Z11FIBMA1T0MEHQ0250</v>
      </c>
      <c r="S192" t="str">
        <f t="shared" si="72"/>
        <v>IBMA1 ISO-Tank MEHQ 25 ppm</v>
      </c>
      <c r="T192" t="s">
        <v>35</v>
      </c>
      <c r="U192">
        <f t="shared" si="73"/>
        <v>1000000</v>
      </c>
      <c r="V192">
        <f t="shared" si="79"/>
        <v>0</v>
      </c>
      <c r="W192">
        <f t="shared" si="80"/>
        <v>0</v>
      </c>
      <c r="X192">
        <f t="shared" si="80"/>
        <v>1000000</v>
      </c>
      <c r="Y192">
        <f t="shared" si="80"/>
        <v>0</v>
      </c>
      <c r="Z192">
        <f t="shared" si="80"/>
        <v>0</v>
      </c>
      <c r="AA192">
        <f t="shared" si="80"/>
        <v>0</v>
      </c>
      <c r="AB192">
        <f t="shared" si="80"/>
        <v>0</v>
      </c>
      <c r="AC192">
        <f t="shared" si="80"/>
        <v>0</v>
      </c>
      <c r="AD192" s="22">
        <f t="shared" si="61"/>
        <v>0</v>
      </c>
      <c r="AE192" s="22">
        <f t="shared" si="74"/>
        <v>25</v>
      </c>
      <c r="AF192" s="22">
        <f t="shared" si="75"/>
        <v>0</v>
      </c>
      <c r="AG192">
        <f t="shared" si="76"/>
        <v>0</v>
      </c>
      <c r="AH192">
        <f t="shared" si="77"/>
        <v>0</v>
      </c>
      <c r="AI192">
        <f t="shared" si="78"/>
        <v>0</v>
      </c>
      <c r="AK192" t="s">
        <v>1309</v>
      </c>
      <c r="AL192" t="s">
        <v>1310</v>
      </c>
      <c r="AM192" t="s">
        <v>35</v>
      </c>
      <c r="AN192">
        <v>1000000</v>
      </c>
      <c r="AO192">
        <v>0</v>
      </c>
      <c r="AP192">
        <v>0</v>
      </c>
      <c r="AQ192">
        <v>1000000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25</v>
      </c>
      <c r="AY192">
        <v>0</v>
      </c>
      <c r="AZ192">
        <v>0</v>
      </c>
      <c r="BA192">
        <v>0</v>
      </c>
      <c r="BB192">
        <v>0</v>
      </c>
    </row>
    <row r="193" spans="1:54" x14ac:dyDescent="0.25">
      <c r="A193" s="26" t="s">
        <v>812</v>
      </c>
      <c r="B193" s="26" t="str">
        <f t="shared" si="62"/>
        <v>F03</v>
      </c>
      <c r="C193" s="26" t="str">
        <f t="shared" si="63"/>
        <v>T0</v>
      </c>
      <c r="D193" s="26" t="str">
        <f t="shared" si="64"/>
        <v>02</v>
      </c>
      <c r="E193" s="26" t="str">
        <f t="shared" si="65"/>
        <v>0500</v>
      </c>
      <c r="F193" t="str">
        <f t="shared" si="57"/>
        <v>IBMA1</v>
      </c>
      <c r="G193" t="str">
        <f t="shared" si="58"/>
        <v>MEHQ</v>
      </c>
      <c r="H193" s="12" t="s">
        <v>905</v>
      </c>
      <c r="I193" t="str">
        <f t="shared" si="59"/>
        <v>Z11F</v>
      </c>
      <c r="J193" t="str">
        <f t="shared" si="60"/>
        <v>ISO-Tank</v>
      </c>
      <c r="K193" t="str">
        <f t="shared" si="66"/>
        <v>050</v>
      </c>
      <c r="L193" t="str">
        <f t="shared" si="67"/>
        <v>0</v>
      </c>
      <c r="M193" s="40">
        <f t="shared" si="68"/>
        <v>50</v>
      </c>
      <c r="N193" s="40" t="str">
        <f t="shared" si="69"/>
        <v>IA</v>
      </c>
      <c r="O193" s="40">
        <f t="shared" si="70"/>
        <v>5</v>
      </c>
      <c r="P193" s="40" t="s">
        <v>950</v>
      </c>
      <c r="Q193" s="40" t="str">
        <f t="shared" si="71"/>
        <v>T0</v>
      </c>
      <c r="R193" t="str">
        <f t="shared" si="56"/>
        <v>Z11FIBMA1T0MEHQ0500</v>
      </c>
      <c r="S193" t="str">
        <f t="shared" si="72"/>
        <v>IBMA1 ISO-Tank MEHQ 50 ppm</v>
      </c>
      <c r="T193" t="s">
        <v>35</v>
      </c>
      <c r="U193">
        <f t="shared" si="73"/>
        <v>1000000</v>
      </c>
      <c r="V193">
        <f t="shared" si="79"/>
        <v>0</v>
      </c>
      <c r="W193">
        <f t="shared" si="80"/>
        <v>0</v>
      </c>
      <c r="X193">
        <f t="shared" si="80"/>
        <v>1000000</v>
      </c>
      <c r="Y193">
        <f t="shared" si="80"/>
        <v>0</v>
      </c>
      <c r="Z193">
        <f t="shared" si="80"/>
        <v>0</v>
      </c>
      <c r="AA193">
        <f t="shared" si="80"/>
        <v>0</v>
      </c>
      <c r="AB193">
        <f t="shared" si="80"/>
        <v>0</v>
      </c>
      <c r="AC193">
        <f t="shared" si="80"/>
        <v>0</v>
      </c>
      <c r="AD193" s="22">
        <f t="shared" si="61"/>
        <v>0</v>
      </c>
      <c r="AE193" s="22">
        <f t="shared" si="74"/>
        <v>50</v>
      </c>
      <c r="AF193" s="22">
        <f t="shared" si="75"/>
        <v>0</v>
      </c>
      <c r="AG193">
        <f t="shared" si="76"/>
        <v>0</v>
      </c>
      <c r="AH193">
        <f t="shared" si="77"/>
        <v>0</v>
      </c>
      <c r="AI193">
        <f t="shared" si="78"/>
        <v>0</v>
      </c>
      <c r="AK193" t="s">
        <v>1311</v>
      </c>
      <c r="AL193" t="s">
        <v>1312</v>
      </c>
      <c r="AM193" t="s">
        <v>35</v>
      </c>
      <c r="AN193">
        <v>1000000</v>
      </c>
      <c r="AO193">
        <v>0</v>
      </c>
      <c r="AP193">
        <v>0</v>
      </c>
      <c r="AQ193">
        <v>1000000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50</v>
      </c>
      <c r="AY193">
        <v>0</v>
      </c>
      <c r="AZ193">
        <v>0</v>
      </c>
      <c r="BA193">
        <v>0</v>
      </c>
      <c r="BB193">
        <v>0</v>
      </c>
    </row>
    <row r="194" spans="1:54" x14ac:dyDescent="0.25">
      <c r="A194" s="26" t="s">
        <v>813</v>
      </c>
      <c r="B194" s="26" t="str">
        <f t="shared" si="62"/>
        <v>F03</v>
      </c>
      <c r="C194" s="26" t="str">
        <f t="shared" si="63"/>
        <v>T0</v>
      </c>
      <c r="D194" s="26" t="str">
        <f t="shared" si="64"/>
        <v>02</v>
      </c>
      <c r="E194" s="26" t="str">
        <f t="shared" si="65"/>
        <v>1000</v>
      </c>
      <c r="F194" t="str">
        <f t="shared" si="57"/>
        <v>IBMA1</v>
      </c>
      <c r="G194" t="str">
        <f t="shared" si="58"/>
        <v>MEHQ</v>
      </c>
      <c r="H194" s="12" t="s">
        <v>905</v>
      </c>
      <c r="I194" t="str">
        <f t="shared" si="59"/>
        <v>Z11F</v>
      </c>
      <c r="J194" t="str">
        <f t="shared" si="60"/>
        <v>ISO-Tank</v>
      </c>
      <c r="K194" t="str">
        <f t="shared" si="66"/>
        <v>100</v>
      </c>
      <c r="L194" t="str">
        <f t="shared" si="67"/>
        <v>0</v>
      </c>
      <c r="M194" s="40">
        <f t="shared" si="68"/>
        <v>100</v>
      </c>
      <c r="N194" s="40" t="str">
        <f t="shared" si="69"/>
        <v>IA</v>
      </c>
      <c r="O194" s="40">
        <f t="shared" si="70"/>
        <v>5</v>
      </c>
      <c r="P194" s="40" t="s">
        <v>950</v>
      </c>
      <c r="Q194" s="40" t="str">
        <f t="shared" si="71"/>
        <v>T0</v>
      </c>
      <c r="R194" t="str">
        <f t="shared" si="56"/>
        <v>Z11FIBMA1T0MEHQ1000</v>
      </c>
      <c r="S194" t="str">
        <f t="shared" si="72"/>
        <v>IBMA1 ISO-Tank MEHQ 100 ppm</v>
      </c>
      <c r="T194" t="s">
        <v>35</v>
      </c>
      <c r="U194">
        <f t="shared" si="73"/>
        <v>1000000</v>
      </c>
      <c r="V194">
        <f t="shared" si="79"/>
        <v>0</v>
      </c>
      <c r="W194">
        <f t="shared" si="80"/>
        <v>0</v>
      </c>
      <c r="X194">
        <f t="shared" si="80"/>
        <v>1000000</v>
      </c>
      <c r="Y194">
        <f t="shared" si="80"/>
        <v>0</v>
      </c>
      <c r="Z194">
        <f t="shared" si="80"/>
        <v>0</v>
      </c>
      <c r="AA194">
        <f t="shared" si="80"/>
        <v>0</v>
      </c>
      <c r="AB194">
        <f t="shared" si="80"/>
        <v>0</v>
      </c>
      <c r="AC194">
        <f t="shared" si="80"/>
        <v>0</v>
      </c>
      <c r="AD194" s="22">
        <f t="shared" si="61"/>
        <v>0</v>
      </c>
      <c r="AE194" s="22">
        <f t="shared" si="74"/>
        <v>100</v>
      </c>
      <c r="AF194" s="22">
        <f t="shared" si="75"/>
        <v>0</v>
      </c>
      <c r="AG194">
        <f t="shared" si="76"/>
        <v>0</v>
      </c>
      <c r="AH194">
        <f t="shared" si="77"/>
        <v>0</v>
      </c>
      <c r="AI194">
        <f t="shared" si="78"/>
        <v>0</v>
      </c>
      <c r="AK194" t="s">
        <v>1313</v>
      </c>
      <c r="AL194" t="s">
        <v>1314</v>
      </c>
      <c r="AM194" t="s">
        <v>35</v>
      </c>
      <c r="AN194">
        <v>1000000</v>
      </c>
      <c r="AO194">
        <v>0</v>
      </c>
      <c r="AP194">
        <v>0</v>
      </c>
      <c r="AQ194">
        <v>1000000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100</v>
      </c>
      <c r="AY194">
        <v>0</v>
      </c>
      <c r="AZ194">
        <v>0</v>
      </c>
      <c r="BA194">
        <v>0</v>
      </c>
      <c r="BB194">
        <v>0</v>
      </c>
    </row>
    <row r="195" spans="1:54" x14ac:dyDescent="0.25">
      <c r="A195" s="26" t="s">
        <v>814</v>
      </c>
      <c r="B195" s="26" t="str">
        <f t="shared" si="62"/>
        <v>F03</v>
      </c>
      <c r="C195" s="26" t="str">
        <f t="shared" si="63"/>
        <v>T0</v>
      </c>
      <c r="D195" s="26" t="str">
        <f t="shared" si="64"/>
        <v>01</v>
      </c>
      <c r="E195" s="26" t="str">
        <f t="shared" si="65"/>
        <v>0050</v>
      </c>
      <c r="F195" t="str">
        <f t="shared" si="57"/>
        <v>IBMA1</v>
      </c>
      <c r="G195" t="str">
        <f t="shared" si="58"/>
        <v>IA</v>
      </c>
      <c r="H195" s="12" t="s">
        <v>905</v>
      </c>
      <c r="I195" t="str">
        <f t="shared" si="59"/>
        <v>Z11F</v>
      </c>
      <c r="J195" t="str">
        <f t="shared" si="60"/>
        <v>ISO-Tank</v>
      </c>
      <c r="K195" t="str">
        <f t="shared" si="66"/>
        <v>005</v>
      </c>
      <c r="L195" t="str">
        <f t="shared" si="67"/>
        <v>0</v>
      </c>
      <c r="M195" s="40">
        <f t="shared" si="68"/>
        <v>5</v>
      </c>
      <c r="N195" s="40" t="str">
        <f t="shared" si="69"/>
        <v>IA</v>
      </c>
      <c r="O195" s="40">
        <f t="shared" si="70"/>
        <v>5</v>
      </c>
      <c r="P195" s="40" t="s">
        <v>950</v>
      </c>
      <c r="Q195" s="40" t="str">
        <f t="shared" si="71"/>
        <v>T0</v>
      </c>
      <c r="R195" t="str">
        <f t="shared" si="56"/>
        <v>Z11FIBMA1T0IA0050</v>
      </c>
      <c r="S195" t="str">
        <f t="shared" si="72"/>
        <v>IBMA1 ISO-Tank IA 5 ppm</v>
      </c>
      <c r="T195" t="s">
        <v>35</v>
      </c>
      <c r="U195">
        <f t="shared" si="73"/>
        <v>1000000</v>
      </c>
      <c r="V195">
        <f t="shared" si="79"/>
        <v>0</v>
      </c>
      <c r="W195">
        <f t="shared" si="80"/>
        <v>0</v>
      </c>
      <c r="X195">
        <f t="shared" si="80"/>
        <v>1000000</v>
      </c>
      <c r="Y195">
        <f t="shared" si="80"/>
        <v>0</v>
      </c>
      <c r="Z195">
        <f t="shared" si="80"/>
        <v>0</v>
      </c>
      <c r="AA195">
        <f t="shared" si="80"/>
        <v>0</v>
      </c>
      <c r="AB195">
        <f t="shared" si="80"/>
        <v>0</v>
      </c>
      <c r="AC195">
        <f t="shared" si="80"/>
        <v>0</v>
      </c>
      <c r="AD195" s="22">
        <f t="shared" si="61"/>
        <v>0</v>
      </c>
      <c r="AE195" s="22">
        <f t="shared" si="74"/>
        <v>0</v>
      </c>
      <c r="AF195" s="22">
        <f t="shared" si="75"/>
        <v>0</v>
      </c>
      <c r="AG195">
        <f t="shared" si="76"/>
        <v>0</v>
      </c>
      <c r="AH195">
        <f t="shared" si="77"/>
        <v>0</v>
      </c>
      <c r="AI195">
        <f t="shared" si="78"/>
        <v>0</v>
      </c>
      <c r="AK195" t="s">
        <v>1315</v>
      </c>
      <c r="AL195" t="s">
        <v>1316</v>
      </c>
      <c r="AM195" t="s">
        <v>35</v>
      </c>
      <c r="AN195">
        <v>1000000</v>
      </c>
      <c r="AO195">
        <v>0</v>
      </c>
      <c r="AP195">
        <v>0</v>
      </c>
      <c r="AQ195">
        <v>1000000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1:54" x14ac:dyDescent="0.25">
      <c r="A196" s="26" t="s">
        <v>815</v>
      </c>
      <c r="B196" s="26" t="str">
        <f t="shared" si="62"/>
        <v>F03</v>
      </c>
      <c r="C196" s="26" t="str">
        <f t="shared" si="63"/>
        <v>T0</v>
      </c>
      <c r="D196" s="26" t="str">
        <f t="shared" si="64"/>
        <v>01</v>
      </c>
      <c r="E196" s="26" t="str">
        <f t="shared" si="65"/>
        <v>0200</v>
      </c>
      <c r="F196" t="str">
        <f t="shared" si="57"/>
        <v>IBMA1</v>
      </c>
      <c r="G196" t="str">
        <f t="shared" si="58"/>
        <v>IA</v>
      </c>
      <c r="H196" s="12" t="s">
        <v>905</v>
      </c>
      <c r="I196" t="str">
        <f t="shared" si="59"/>
        <v>Z11F</v>
      </c>
      <c r="J196" t="str">
        <f t="shared" si="60"/>
        <v>ISO-Tank</v>
      </c>
      <c r="K196" t="str">
        <f t="shared" si="66"/>
        <v>020</v>
      </c>
      <c r="L196" t="str">
        <f t="shared" si="67"/>
        <v>0</v>
      </c>
      <c r="M196" s="40">
        <f t="shared" si="68"/>
        <v>20</v>
      </c>
      <c r="N196" s="40" t="str">
        <f t="shared" si="69"/>
        <v>IA</v>
      </c>
      <c r="O196" s="40">
        <f t="shared" si="70"/>
        <v>5</v>
      </c>
      <c r="P196" s="40" t="s">
        <v>950</v>
      </c>
      <c r="Q196" s="40" t="str">
        <f t="shared" si="71"/>
        <v>T0</v>
      </c>
      <c r="R196" t="str">
        <f t="shared" si="56"/>
        <v>Z11FIBMA1T0IA0200</v>
      </c>
      <c r="S196" t="str">
        <f t="shared" si="72"/>
        <v>IBMA1 ISO-Tank IA 20 ppm</v>
      </c>
      <c r="T196" t="s">
        <v>35</v>
      </c>
      <c r="U196">
        <f t="shared" si="73"/>
        <v>1000000</v>
      </c>
      <c r="V196">
        <f t="shared" si="79"/>
        <v>0</v>
      </c>
      <c r="W196">
        <f t="shared" si="80"/>
        <v>0</v>
      </c>
      <c r="X196">
        <f t="shared" si="80"/>
        <v>1000000</v>
      </c>
      <c r="Y196">
        <f t="shared" si="80"/>
        <v>0</v>
      </c>
      <c r="Z196">
        <f t="shared" si="80"/>
        <v>0</v>
      </c>
      <c r="AA196">
        <f t="shared" si="80"/>
        <v>0</v>
      </c>
      <c r="AB196">
        <f t="shared" si="80"/>
        <v>0</v>
      </c>
      <c r="AC196">
        <f t="shared" si="80"/>
        <v>0</v>
      </c>
      <c r="AD196" s="22">
        <f t="shared" si="61"/>
        <v>15</v>
      </c>
      <c r="AE196" s="22">
        <f t="shared" si="74"/>
        <v>0</v>
      </c>
      <c r="AF196" s="22">
        <f t="shared" si="75"/>
        <v>0</v>
      </c>
      <c r="AG196">
        <f t="shared" si="76"/>
        <v>0</v>
      </c>
      <c r="AH196">
        <f t="shared" si="77"/>
        <v>0</v>
      </c>
      <c r="AI196">
        <f t="shared" si="78"/>
        <v>0</v>
      </c>
      <c r="AK196" t="s">
        <v>1317</v>
      </c>
      <c r="AL196" t="s">
        <v>1318</v>
      </c>
      <c r="AM196" t="s">
        <v>35</v>
      </c>
      <c r="AN196">
        <v>1000000</v>
      </c>
      <c r="AO196">
        <v>0</v>
      </c>
      <c r="AP196">
        <v>0</v>
      </c>
      <c r="AQ196">
        <v>1000000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15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1:54" x14ac:dyDescent="0.25">
      <c r="A197" s="26" t="s">
        <v>816</v>
      </c>
      <c r="B197" s="26" t="str">
        <f t="shared" si="62"/>
        <v>F03</v>
      </c>
      <c r="C197" s="26" t="str">
        <f t="shared" si="63"/>
        <v>T0</v>
      </c>
      <c r="D197" s="26" t="str">
        <f t="shared" si="64"/>
        <v>01</v>
      </c>
      <c r="E197" s="26" t="str">
        <f t="shared" si="65"/>
        <v>1000</v>
      </c>
      <c r="F197" t="str">
        <f t="shared" si="57"/>
        <v>IBMA1</v>
      </c>
      <c r="G197" t="str">
        <f t="shared" si="58"/>
        <v>IA</v>
      </c>
      <c r="H197" s="12" t="s">
        <v>905</v>
      </c>
      <c r="I197" t="str">
        <f t="shared" si="59"/>
        <v>Z11F</v>
      </c>
      <c r="J197" t="str">
        <f t="shared" si="60"/>
        <v>ISO-Tank</v>
      </c>
      <c r="K197" t="str">
        <f t="shared" si="66"/>
        <v>100</v>
      </c>
      <c r="L197" t="str">
        <f t="shared" si="67"/>
        <v>0</v>
      </c>
      <c r="M197" s="40">
        <f t="shared" si="68"/>
        <v>100</v>
      </c>
      <c r="N197" s="40" t="str">
        <f t="shared" si="69"/>
        <v>IA</v>
      </c>
      <c r="O197" s="40">
        <f t="shared" si="70"/>
        <v>5</v>
      </c>
      <c r="P197" s="40" t="s">
        <v>950</v>
      </c>
      <c r="Q197" s="40" t="str">
        <f t="shared" si="71"/>
        <v>T0</v>
      </c>
      <c r="R197" t="str">
        <f t="shared" si="56"/>
        <v>Z11FIBMA1T0IA1000</v>
      </c>
      <c r="S197" t="str">
        <f t="shared" si="72"/>
        <v>IBMA1 ISO-Tank IA 100 ppm</v>
      </c>
      <c r="T197" t="s">
        <v>35</v>
      </c>
      <c r="U197">
        <f t="shared" si="73"/>
        <v>1000000</v>
      </c>
      <c r="V197">
        <f t="shared" si="79"/>
        <v>0</v>
      </c>
      <c r="W197">
        <f t="shared" si="80"/>
        <v>0</v>
      </c>
      <c r="X197">
        <f t="shared" si="80"/>
        <v>1000000</v>
      </c>
      <c r="Y197">
        <f t="shared" si="80"/>
        <v>0</v>
      </c>
      <c r="Z197">
        <f t="shared" si="80"/>
        <v>0</v>
      </c>
      <c r="AA197">
        <f t="shared" si="80"/>
        <v>0</v>
      </c>
      <c r="AB197">
        <f t="shared" si="80"/>
        <v>0</v>
      </c>
      <c r="AC197">
        <f t="shared" si="80"/>
        <v>0</v>
      </c>
      <c r="AD197" s="22">
        <f t="shared" si="61"/>
        <v>95</v>
      </c>
      <c r="AE197" s="22">
        <f t="shared" si="74"/>
        <v>0</v>
      </c>
      <c r="AF197" s="22">
        <f t="shared" si="75"/>
        <v>0</v>
      </c>
      <c r="AG197">
        <f t="shared" si="76"/>
        <v>0</v>
      </c>
      <c r="AH197">
        <f t="shared" si="77"/>
        <v>0</v>
      </c>
      <c r="AI197">
        <f t="shared" si="78"/>
        <v>0</v>
      </c>
      <c r="AK197" t="s">
        <v>1319</v>
      </c>
      <c r="AL197" t="s">
        <v>1320</v>
      </c>
      <c r="AM197" t="s">
        <v>35</v>
      </c>
      <c r="AN197">
        <v>1000000</v>
      </c>
      <c r="AO197">
        <v>0</v>
      </c>
      <c r="AP197">
        <v>0</v>
      </c>
      <c r="AQ197">
        <v>1000000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95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1:54" x14ac:dyDescent="0.25">
      <c r="A198" s="26" t="s">
        <v>817</v>
      </c>
      <c r="B198" s="26" t="str">
        <f t="shared" si="62"/>
        <v>F04</v>
      </c>
      <c r="C198" s="26" t="str">
        <f t="shared" si="63"/>
        <v>DN</v>
      </c>
      <c r="D198" s="26" t="str">
        <f t="shared" si="64"/>
        <v>02</v>
      </c>
      <c r="E198" s="26" t="str">
        <f t="shared" si="65"/>
        <v>0100</v>
      </c>
      <c r="F198" t="str">
        <f t="shared" si="57"/>
        <v>NMBA1</v>
      </c>
      <c r="G198" t="str">
        <f t="shared" si="58"/>
        <v>MEHQ</v>
      </c>
      <c r="H198" s="12" t="s">
        <v>905</v>
      </c>
      <c r="I198" t="str">
        <f t="shared" si="59"/>
        <v>Z11F</v>
      </c>
      <c r="J198" t="str">
        <f t="shared" si="60"/>
        <v>Drum Non-Zinc</v>
      </c>
      <c r="K198" t="str">
        <f t="shared" si="66"/>
        <v>010</v>
      </c>
      <c r="L198" t="str">
        <f t="shared" si="67"/>
        <v>0</v>
      </c>
      <c r="M198" s="40">
        <f t="shared" si="68"/>
        <v>10</v>
      </c>
      <c r="N198" s="40" t="str">
        <f t="shared" si="69"/>
        <v>IA</v>
      </c>
      <c r="O198" s="40">
        <f t="shared" si="70"/>
        <v>5</v>
      </c>
      <c r="P198" s="40" t="s">
        <v>950</v>
      </c>
      <c r="Q198" s="40" t="str">
        <f t="shared" si="71"/>
        <v>DNBMA</v>
      </c>
      <c r="R198" t="str">
        <f t="shared" si="56"/>
        <v>Z11FNMBA1DNMEHQ0100</v>
      </c>
      <c r="S198" t="str">
        <f t="shared" si="72"/>
        <v>NMBA1 Drum Non-Zinc MEHQ 10 ppm</v>
      </c>
      <c r="T198" t="s">
        <v>35</v>
      </c>
      <c r="U198">
        <f t="shared" si="73"/>
        <v>900000</v>
      </c>
      <c r="V198">
        <f t="shared" si="79"/>
        <v>0</v>
      </c>
      <c r="W198">
        <f t="shared" si="80"/>
        <v>0</v>
      </c>
      <c r="X198">
        <f t="shared" si="80"/>
        <v>0</v>
      </c>
      <c r="Y198">
        <f t="shared" si="80"/>
        <v>0</v>
      </c>
      <c r="Z198">
        <f t="shared" si="80"/>
        <v>0</v>
      </c>
      <c r="AA198">
        <f t="shared" si="80"/>
        <v>0</v>
      </c>
      <c r="AB198">
        <f t="shared" si="80"/>
        <v>0</v>
      </c>
      <c r="AC198">
        <f t="shared" si="80"/>
        <v>0</v>
      </c>
      <c r="AD198" s="22">
        <f t="shared" si="61"/>
        <v>0</v>
      </c>
      <c r="AE198" s="22">
        <f t="shared" si="74"/>
        <v>9</v>
      </c>
      <c r="AF198" s="22">
        <f t="shared" si="75"/>
        <v>0</v>
      </c>
      <c r="AG198">
        <f t="shared" si="76"/>
        <v>0</v>
      </c>
      <c r="AH198">
        <f t="shared" si="77"/>
        <v>5000</v>
      </c>
      <c r="AI198">
        <f t="shared" si="78"/>
        <v>0</v>
      </c>
      <c r="AK198" t="s">
        <v>1321</v>
      </c>
      <c r="AL198" t="s">
        <v>1322</v>
      </c>
      <c r="AM198" t="s">
        <v>35</v>
      </c>
      <c r="AN198">
        <v>900000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9</v>
      </c>
      <c r="AY198">
        <v>0</v>
      </c>
      <c r="AZ198">
        <v>0</v>
      </c>
      <c r="BA198">
        <v>5000</v>
      </c>
      <c r="BB198">
        <v>0</v>
      </c>
    </row>
    <row r="199" spans="1:54" x14ac:dyDescent="0.25">
      <c r="A199" s="26" t="s">
        <v>818</v>
      </c>
      <c r="B199" s="26" t="str">
        <f t="shared" si="62"/>
        <v>F04</v>
      </c>
      <c r="C199" s="26" t="str">
        <f t="shared" si="63"/>
        <v>DN</v>
      </c>
      <c r="D199" s="26" t="str">
        <f t="shared" si="64"/>
        <v>02</v>
      </c>
      <c r="E199" s="26" t="str">
        <f t="shared" si="65"/>
        <v>0150</v>
      </c>
      <c r="F199" t="str">
        <f t="shared" si="57"/>
        <v>NMBA1</v>
      </c>
      <c r="G199" t="str">
        <f t="shared" si="58"/>
        <v>MEHQ</v>
      </c>
      <c r="H199" s="12" t="s">
        <v>905</v>
      </c>
      <c r="I199" t="str">
        <f t="shared" si="59"/>
        <v>Z11F</v>
      </c>
      <c r="J199" t="str">
        <f t="shared" si="60"/>
        <v>Drum Non-Zinc</v>
      </c>
      <c r="K199" t="str">
        <f t="shared" si="66"/>
        <v>015</v>
      </c>
      <c r="L199" t="str">
        <f t="shared" si="67"/>
        <v>0</v>
      </c>
      <c r="M199" s="40">
        <f t="shared" si="68"/>
        <v>15</v>
      </c>
      <c r="N199" s="40" t="str">
        <f t="shared" si="69"/>
        <v>IA</v>
      </c>
      <c r="O199" s="40">
        <f t="shared" si="70"/>
        <v>5</v>
      </c>
      <c r="P199" s="40" t="s">
        <v>950</v>
      </c>
      <c r="Q199" s="40" t="str">
        <f t="shared" si="71"/>
        <v>DNBMA</v>
      </c>
      <c r="R199" t="str">
        <f t="shared" si="56"/>
        <v>Z11FNMBA1DNMEHQ0150</v>
      </c>
      <c r="S199" t="str">
        <f t="shared" si="72"/>
        <v>NMBA1 Drum Non-Zinc MEHQ 15 ppm</v>
      </c>
      <c r="T199" t="s">
        <v>35</v>
      </c>
      <c r="U199">
        <f t="shared" si="73"/>
        <v>900000</v>
      </c>
      <c r="V199">
        <f t="shared" si="79"/>
        <v>0</v>
      </c>
      <c r="W199">
        <f t="shared" si="80"/>
        <v>0</v>
      </c>
      <c r="X199">
        <f t="shared" si="80"/>
        <v>0</v>
      </c>
      <c r="Y199">
        <f t="shared" si="80"/>
        <v>0</v>
      </c>
      <c r="Z199">
        <f t="shared" si="80"/>
        <v>0</v>
      </c>
      <c r="AA199">
        <f t="shared" si="80"/>
        <v>0</v>
      </c>
      <c r="AB199">
        <f t="shared" si="80"/>
        <v>0</v>
      </c>
      <c r="AC199">
        <f t="shared" si="80"/>
        <v>0</v>
      </c>
      <c r="AD199" s="22">
        <f t="shared" si="61"/>
        <v>0</v>
      </c>
      <c r="AE199" s="22">
        <f t="shared" si="74"/>
        <v>13.5</v>
      </c>
      <c r="AF199" s="22">
        <f t="shared" si="75"/>
        <v>0</v>
      </c>
      <c r="AG199">
        <f t="shared" si="76"/>
        <v>0</v>
      </c>
      <c r="AH199">
        <f t="shared" si="77"/>
        <v>5000</v>
      </c>
      <c r="AI199">
        <f t="shared" si="78"/>
        <v>0</v>
      </c>
      <c r="AK199" t="s">
        <v>1323</v>
      </c>
      <c r="AL199" t="s">
        <v>1324</v>
      </c>
      <c r="AM199" t="s">
        <v>35</v>
      </c>
      <c r="AN199">
        <v>900000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13.5</v>
      </c>
      <c r="AY199">
        <v>0</v>
      </c>
      <c r="AZ199">
        <v>0</v>
      </c>
      <c r="BA199">
        <v>5000</v>
      </c>
      <c r="BB199">
        <v>0</v>
      </c>
    </row>
    <row r="200" spans="1:54" x14ac:dyDescent="0.25">
      <c r="A200" s="26" t="s">
        <v>819</v>
      </c>
      <c r="B200" s="26" t="str">
        <f t="shared" si="62"/>
        <v>F04</v>
      </c>
      <c r="C200" s="26" t="str">
        <f t="shared" si="63"/>
        <v>DN</v>
      </c>
      <c r="D200" s="26" t="str">
        <f t="shared" si="64"/>
        <v>02</v>
      </c>
      <c r="E200" s="26" t="str">
        <f t="shared" si="65"/>
        <v>0170</v>
      </c>
      <c r="F200" t="str">
        <f t="shared" si="57"/>
        <v>NMBA1</v>
      </c>
      <c r="G200" t="str">
        <f t="shared" si="58"/>
        <v>MEHQ</v>
      </c>
      <c r="H200" s="12" t="s">
        <v>905</v>
      </c>
      <c r="I200" t="str">
        <f t="shared" si="59"/>
        <v>Z11F</v>
      </c>
      <c r="J200" t="str">
        <f t="shared" si="60"/>
        <v>Drum Non-Zinc</v>
      </c>
      <c r="K200" t="str">
        <f t="shared" si="66"/>
        <v>017</v>
      </c>
      <c r="L200" t="str">
        <f t="shared" si="67"/>
        <v>0</v>
      </c>
      <c r="M200" s="40">
        <f t="shared" si="68"/>
        <v>17</v>
      </c>
      <c r="N200" s="40" t="str">
        <f t="shared" si="69"/>
        <v>IA</v>
      </c>
      <c r="O200" s="40">
        <f t="shared" si="70"/>
        <v>5</v>
      </c>
      <c r="P200" s="40" t="s">
        <v>950</v>
      </c>
      <c r="Q200" s="40" t="str">
        <f t="shared" si="71"/>
        <v>DNBMA</v>
      </c>
      <c r="R200" t="str">
        <f t="shared" si="56"/>
        <v>Z11FNMBA1DNMEHQ0170</v>
      </c>
      <c r="S200" t="str">
        <f t="shared" si="72"/>
        <v>NMBA1 Drum Non-Zinc MEHQ 17 ppm</v>
      </c>
      <c r="T200" t="s">
        <v>35</v>
      </c>
      <c r="U200">
        <f t="shared" si="73"/>
        <v>900000</v>
      </c>
      <c r="V200">
        <f t="shared" si="79"/>
        <v>0</v>
      </c>
      <c r="W200">
        <f t="shared" si="80"/>
        <v>0</v>
      </c>
      <c r="X200">
        <f t="shared" si="80"/>
        <v>0</v>
      </c>
      <c r="Y200">
        <f t="shared" si="80"/>
        <v>0</v>
      </c>
      <c r="Z200">
        <f t="shared" si="80"/>
        <v>0</v>
      </c>
      <c r="AA200">
        <f t="shared" si="80"/>
        <v>0</v>
      </c>
      <c r="AB200">
        <f t="shared" si="80"/>
        <v>0</v>
      </c>
      <c r="AC200">
        <f t="shared" si="80"/>
        <v>0</v>
      </c>
      <c r="AD200" s="22">
        <f t="shared" si="61"/>
        <v>0</v>
      </c>
      <c r="AE200" s="22">
        <f t="shared" si="74"/>
        <v>15.3</v>
      </c>
      <c r="AF200" s="22">
        <f t="shared" si="75"/>
        <v>0</v>
      </c>
      <c r="AG200">
        <f t="shared" si="76"/>
        <v>0</v>
      </c>
      <c r="AH200">
        <f t="shared" si="77"/>
        <v>5000</v>
      </c>
      <c r="AI200">
        <f t="shared" si="78"/>
        <v>0</v>
      </c>
      <c r="AK200" t="s">
        <v>1325</v>
      </c>
      <c r="AL200" t="s">
        <v>1326</v>
      </c>
      <c r="AM200" t="s">
        <v>35</v>
      </c>
      <c r="AN200">
        <v>900000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15.3</v>
      </c>
      <c r="AY200">
        <v>0</v>
      </c>
      <c r="AZ200">
        <v>0</v>
      </c>
      <c r="BA200">
        <v>5000</v>
      </c>
      <c r="BB200">
        <v>0</v>
      </c>
    </row>
    <row r="201" spans="1:54" x14ac:dyDescent="0.25">
      <c r="A201" s="26" t="s">
        <v>820</v>
      </c>
      <c r="B201" s="26" t="str">
        <f t="shared" si="62"/>
        <v>F04</v>
      </c>
      <c r="C201" s="26" t="str">
        <f t="shared" si="63"/>
        <v>DN</v>
      </c>
      <c r="D201" s="26" t="str">
        <f t="shared" si="64"/>
        <v>02</v>
      </c>
      <c r="E201" s="26" t="str">
        <f t="shared" si="65"/>
        <v>0200</v>
      </c>
      <c r="F201" t="str">
        <f t="shared" si="57"/>
        <v>NMBA1</v>
      </c>
      <c r="G201" t="str">
        <f t="shared" si="58"/>
        <v>MEHQ</v>
      </c>
      <c r="H201" s="12" t="s">
        <v>905</v>
      </c>
      <c r="I201" t="str">
        <f t="shared" si="59"/>
        <v>Z11F</v>
      </c>
      <c r="J201" t="str">
        <f t="shared" si="60"/>
        <v>Drum Non-Zinc</v>
      </c>
      <c r="K201" t="str">
        <f t="shared" si="66"/>
        <v>020</v>
      </c>
      <c r="L201" t="str">
        <f t="shared" si="67"/>
        <v>0</v>
      </c>
      <c r="M201" s="40">
        <f t="shared" si="68"/>
        <v>20</v>
      </c>
      <c r="N201" s="40" t="str">
        <f t="shared" si="69"/>
        <v>IA</v>
      </c>
      <c r="O201" s="40">
        <f t="shared" si="70"/>
        <v>5</v>
      </c>
      <c r="P201" s="40" t="s">
        <v>950</v>
      </c>
      <c r="Q201" s="40" t="str">
        <f t="shared" si="71"/>
        <v>DNBMA</v>
      </c>
      <c r="R201" t="str">
        <f t="shared" si="56"/>
        <v>Z11FNMBA1DNMEHQ0200</v>
      </c>
      <c r="S201" t="str">
        <f t="shared" si="72"/>
        <v>NMBA1 Drum Non-Zinc MEHQ 20 ppm</v>
      </c>
      <c r="T201" t="s">
        <v>35</v>
      </c>
      <c r="U201">
        <f t="shared" si="73"/>
        <v>900000</v>
      </c>
      <c r="V201">
        <f t="shared" si="79"/>
        <v>0</v>
      </c>
      <c r="W201">
        <f t="shared" si="80"/>
        <v>0</v>
      </c>
      <c r="X201">
        <f t="shared" si="80"/>
        <v>0</v>
      </c>
      <c r="Y201">
        <f t="shared" si="80"/>
        <v>0</v>
      </c>
      <c r="Z201">
        <f t="shared" si="80"/>
        <v>0</v>
      </c>
      <c r="AA201">
        <f t="shared" si="80"/>
        <v>0</v>
      </c>
      <c r="AB201">
        <f t="shared" si="80"/>
        <v>0</v>
      </c>
      <c r="AC201">
        <f t="shared" si="80"/>
        <v>0</v>
      </c>
      <c r="AD201" s="22">
        <f t="shared" si="61"/>
        <v>0</v>
      </c>
      <c r="AE201" s="22">
        <f t="shared" si="74"/>
        <v>18</v>
      </c>
      <c r="AF201" s="22">
        <f t="shared" si="75"/>
        <v>0</v>
      </c>
      <c r="AG201">
        <f t="shared" si="76"/>
        <v>0</v>
      </c>
      <c r="AH201">
        <f t="shared" si="77"/>
        <v>5000</v>
      </c>
      <c r="AI201">
        <f t="shared" si="78"/>
        <v>0</v>
      </c>
      <c r="AK201" t="s">
        <v>1327</v>
      </c>
      <c r="AL201" t="s">
        <v>1328</v>
      </c>
      <c r="AM201" t="s">
        <v>35</v>
      </c>
      <c r="AN201">
        <v>900000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18</v>
      </c>
      <c r="AY201">
        <v>0</v>
      </c>
      <c r="AZ201">
        <v>0</v>
      </c>
      <c r="BA201">
        <v>5000</v>
      </c>
      <c r="BB201">
        <v>0</v>
      </c>
    </row>
    <row r="202" spans="1:54" x14ac:dyDescent="0.25">
      <c r="A202" s="26" t="s">
        <v>821</v>
      </c>
      <c r="B202" s="26" t="str">
        <f t="shared" si="62"/>
        <v>F04</v>
      </c>
      <c r="C202" s="26" t="str">
        <f t="shared" si="63"/>
        <v>DN</v>
      </c>
      <c r="D202" s="26" t="str">
        <f t="shared" si="64"/>
        <v>02</v>
      </c>
      <c r="E202" s="26" t="str">
        <f t="shared" si="65"/>
        <v>0250</v>
      </c>
      <c r="F202" t="str">
        <f t="shared" si="57"/>
        <v>NMBA1</v>
      </c>
      <c r="G202" t="str">
        <f t="shared" si="58"/>
        <v>MEHQ</v>
      </c>
      <c r="H202" s="12" t="s">
        <v>905</v>
      </c>
      <c r="I202" t="str">
        <f t="shared" si="59"/>
        <v>Z11F</v>
      </c>
      <c r="J202" t="str">
        <f t="shared" si="60"/>
        <v>Drum Non-Zinc</v>
      </c>
      <c r="K202" t="str">
        <f t="shared" si="66"/>
        <v>025</v>
      </c>
      <c r="L202" t="str">
        <f t="shared" si="67"/>
        <v>0</v>
      </c>
      <c r="M202" s="40">
        <f t="shared" si="68"/>
        <v>25</v>
      </c>
      <c r="N202" s="40" t="str">
        <f t="shared" si="69"/>
        <v>IA</v>
      </c>
      <c r="O202" s="40">
        <f t="shared" si="70"/>
        <v>5</v>
      </c>
      <c r="P202" s="40" t="s">
        <v>950</v>
      </c>
      <c r="Q202" s="40" t="str">
        <f t="shared" si="71"/>
        <v>DNBMA</v>
      </c>
      <c r="R202" t="str">
        <f t="shared" si="56"/>
        <v>Z11FNMBA1DNMEHQ0250</v>
      </c>
      <c r="S202" t="str">
        <f t="shared" si="72"/>
        <v>NMBA1 Drum Non-Zinc MEHQ 25 ppm</v>
      </c>
      <c r="T202" t="s">
        <v>35</v>
      </c>
      <c r="U202">
        <f t="shared" si="73"/>
        <v>900000</v>
      </c>
      <c r="V202">
        <f t="shared" si="79"/>
        <v>0</v>
      </c>
      <c r="W202">
        <f t="shared" si="80"/>
        <v>0</v>
      </c>
      <c r="X202">
        <f t="shared" si="80"/>
        <v>0</v>
      </c>
      <c r="Y202">
        <f t="shared" si="80"/>
        <v>0</v>
      </c>
      <c r="Z202">
        <f t="shared" si="80"/>
        <v>0</v>
      </c>
      <c r="AA202">
        <f t="shared" si="80"/>
        <v>0</v>
      </c>
      <c r="AB202">
        <f t="shared" si="80"/>
        <v>0</v>
      </c>
      <c r="AC202">
        <f t="shared" si="80"/>
        <v>0</v>
      </c>
      <c r="AD202" s="22">
        <f t="shared" si="61"/>
        <v>0</v>
      </c>
      <c r="AE202" s="22">
        <f t="shared" si="74"/>
        <v>22.5</v>
      </c>
      <c r="AF202" s="22">
        <f t="shared" si="75"/>
        <v>0</v>
      </c>
      <c r="AG202">
        <f t="shared" si="76"/>
        <v>0</v>
      </c>
      <c r="AH202">
        <f t="shared" si="77"/>
        <v>5000</v>
      </c>
      <c r="AI202">
        <f t="shared" si="78"/>
        <v>0</v>
      </c>
      <c r="AK202" t="s">
        <v>1329</v>
      </c>
      <c r="AL202" t="s">
        <v>1330</v>
      </c>
      <c r="AM202" t="s">
        <v>35</v>
      </c>
      <c r="AN202">
        <v>900000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22.5</v>
      </c>
      <c r="AY202">
        <v>0</v>
      </c>
      <c r="AZ202">
        <v>0</v>
      </c>
      <c r="BA202">
        <v>5000</v>
      </c>
      <c r="BB202">
        <v>0</v>
      </c>
    </row>
    <row r="203" spans="1:54" x14ac:dyDescent="0.25">
      <c r="A203" s="26" t="s">
        <v>822</v>
      </c>
      <c r="B203" s="26" t="str">
        <f t="shared" si="62"/>
        <v>F04</v>
      </c>
      <c r="C203" s="26" t="str">
        <f t="shared" si="63"/>
        <v>DN</v>
      </c>
      <c r="D203" s="26" t="str">
        <f t="shared" si="64"/>
        <v>02</v>
      </c>
      <c r="E203" s="26" t="str">
        <f t="shared" si="65"/>
        <v>0500</v>
      </c>
      <c r="F203" t="str">
        <f t="shared" si="57"/>
        <v>NMBA1</v>
      </c>
      <c r="G203" t="str">
        <f t="shared" si="58"/>
        <v>MEHQ</v>
      </c>
      <c r="H203" s="12" t="s">
        <v>905</v>
      </c>
      <c r="I203" t="str">
        <f t="shared" si="59"/>
        <v>Z11F</v>
      </c>
      <c r="J203" t="str">
        <f t="shared" si="60"/>
        <v>Drum Non-Zinc</v>
      </c>
      <c r="K203" t="str">
        <f t="shared" si="66"/>
        <v>050</v>
      </c>
      <c r="L203" t="str">
        <f t="shared" si="67"/>
        <v>0</v>
      </c>
      <c r="M203" s="40">
        <f t="shared" si="68"/>
        <v>50</v>
      </c>
      <c r="N203" s="40" t="str">
        <f t="shared" si="69"/>
        <v>IA</v>
      </c>
      <c r="O203" s="40">
        <f t="shared" si="70"/>
        <v>5</v>
      </c>
      <c r="P203" s="40" t="s">
        <v>950</v>
      </c>
      <c r="Q203" s="40" t="str">
        <f t="shared" si="71"/>
        <v>DNBMA</v>
      </c>
      <c r="R203" t="str">
        <f t="shared" si="56"/>
        <v>Z11FNMBA1DNMEHQ0500</v>
      </c>
      <c r="S203" t="str">
        <f t="shared" si="72"/>
        <v>NMBA1 Drum Non-Zinc MEHQ 50 ppm</v>
      </c>
      <c r="T203" t="s">
        <v>35</v>
      </c>
      <c r="U203">
        <f t="shared" si="73"/>
        <v>900000</v>
      </c>
      <c r="V203">
        <f t="shared" si="79"/>
        <v>0</v>
      </c>
      <c r="W203">
        <f t="shared" si="80"/>
        <v>0</v>
      </c>
      <c r="X203">
        <f t="shared" si="80"/>
        <v>0</v>
      </c>
      <c r="Y203">
        <f t="shared" si="80"/>
        <v>0</v>
      </c>
      <c r="Z203">
        <f t="shared" si="80"/>
        <v>0</v>
      </c>
      <c r="AA203">
        <f t="shared" si="80"/>
        <v>0</v>
      </c>
      <c r="AB203">
        <f t="shared" si="80"/>
        <v>0</v>
      </c>
      <c r="AC203">
        <f t="shared" si="80"/>
        <v>0</v>
      </c>
      <c r="AD203" s="22">
        <f t="shared" si="61"/>
        <v>0</v>
      </c>
      <c r="AE203" s="22">
        <f t="shared" si="74"/>
        <v>45</v>
      </c>
      <c r="AF203" s="22">
        <f t="shared" si="75"/>
        <v>0</v>
      </c>
      <c r="AG203">
        <f t="shared" si="76"/>
        <v>0</v>
      </c>
      <c r="AH203">
        <f t="shared" si="77"/>
        <v>5000</v>
      </c>
      <c r="AI203">
        <f t="shared" si="78"/>
        <v>0</v>
      </c>
      <c r="AK203" t="s">
        <v>1331</v>
      </c>
      <c r="AL203" t="s">
        <v>1332</v>
      </c>
      <c r="AM203" t="s">
        <v>35</v>
      </c>
      <c r="AN203">
        <v>900000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45</v>
      </c>
      <c r="AY203">
        <v>0</v>
      </c>
      <c r="AZ203">
        <v>0</v>
      </c>
      <c r="BA203">
        <v>5000</v>
      </c>
      <c r="BB203">
        <v>0</v>
      </c>
    </row>
    <row r="204" spans="1:54" x14ac:dyDescent="0.25">
      <c r="A204" s="26" t="s">
        <v>823</v>
      </c>
      <c r="B204" s="26" t="str">
        <f t="shared" si="62"/>
        <v>F04</v>
      </c>
      <c r="C204" s="26" t="str">
        <f t="shared" si="63"/>
        <v>DN</v>
      </c>
      <c r="D204" s="26" t="str">
        <f t="shared" si="64"/>
        <v>02</v>
      </c>
      <c r="E204" s="26" t="str">
        <f t="shared" si="65"/>
        <v>1000</v>
      </c>
      <c r="F204" t="str">
        <f t="shared" si="57"/>
        <v>NMBA1</v>
      </c>
      <c r="G204" t="str">
        <f t="shared" si="58"/>
        <v>MEHQ</v>
      </c>
      <c r="H204" s="12" t="s">
        <v>905</v>
      </c>
      <c r="I204" t="str">
        <f t="shared" si="59"/>
        <v>Z11F</v>
      </c>
      <c r="J204" t="str">
        <f t="shared" si="60"/>
        <v>Drum Non-Zinc</v>
      </c>
      <c r="K204" t="str">
        <f t="shared" si="66"/>
        <v>100</v>
      </c>
      <c r="L204" t="str">
        <f t="shared" si="67"/>
        <v>0</v>
      </c>
      <c r="M204" s="40">
        <f t="shared" si="68"/>
        <v>100</v>
      </c>
      <c r="N204" s="40" t="str">
        <f t="shared" si="69"/>
        <v>IA</v>
      </c>
      <c r="O204" s="40">
        <f t="shared" si="70"/>
        <v>5</v>
      </c>
      <c r="P204" s="40" t="s">
        <v>950</v>
      </c>
      <c r="Q204" s="40" t="str">
        <f t="shared" si="71"/>
        <v>DNBMA</v>
      </c>
      <c r="R204" t="str">
        <f t="shared" si="56"/>
        <v>Z11FNMBA1DNMEHQ1000</v>
      </c>
      <c r="S204" t="str">
        <f t="shared" si="72"/>
        <v>NMBA1 Drum Non-Zinc MEHQ 100 ppm</v>
      </c>
      <c r="T204" t="s">
        <v>35</v>
      </c>
      <c r="U204">
        <f t="shared" si="73"/>
        <v>900000</v>
      </c>
      <c r="V204">
        <f t="shared" si="79"/>
        <v>0</v>
      </c>
      <c r="W204">
        <f t="shared" si="80"/>
        <v>0</v>
      </c>
      <c r="X204">
        <f t="shared" si="80"/>
        <v>0</v>
      </c>
      <c r="Y204">
        <f t="shared" si="80"/>
        <v>0</v>
      </c>
      <c r="Z204">
        <f t="shared" si="80"/>
        <v>0</v>
      </c>
      <c r="AA204">
        <f t="shared" si="80"/>
        <v>0</v>
      </c>
      <c r="AB204">
        <f t="shared" si="80"/>
        <v>0</v>
      </c>
      <c r="AC204">
        <f t="shared" si="80"/>
        <v>0</v>
      </c>
      <c r="AD204" s="22">
        <f t="shared" si="61"/>
        <v>0</v>
      </c>
      <c r="AE204" s="22">
        <f t="shared" si="74"/>
        <v>90</v>
      </c>
      <c r="AF204" s="22">
        <f t="shared" si="75"/>
        <v>0</v>
      </c>
      <c r="AG204">
        <f t="shared" si="76"/>
        <v>0</v>
      </c>
      <c r="AH204">
        <f t="shared" si="77"/>
        <v>5000</v>
      </c>
      <c r="AI204">
        <f t="shared" si="78"/>
        <v>0</v>
      </c>
      <c r="AK204" t="s">
        <v>1333</v>
      </c>
      <c r="AL204" t="s">
        <v>1334</v>
      </c>
      <c r="AM204" t="s">
        <v>35</v>
      </c>
      <c r="AN204">
        <v>900000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90</v>
      </c>
      <c r="AY204">
        <v>0</v>
      </c>
      <c r="AZ204">
        <v>0</v>
      </c>
      <c r="BA204">
        <v>5000</v>
      </c>
      <c r="BB204">
        <v>0</v>
      </c>
    </row>
    <row r="205" spans="1:54" x14ac:dyDescent="0.25">
      <c r="A205" s="26" t="s">
        <v>824</v>
      </c>
      <c r="B205" s="26" t="str">
        <f t="shared" si="62"/>
        <v>F04</v>
      </c>
      <c r="C205" s="26" t="str">
        <f t="shared" si="63"/>
        <v>DN</v>
      </c>
      <c r="D205" s="26" t="str">
        <f t="shared" si="64"/>
        <v>01</v>
      </c>
      <c r="E205" s="26" t="str">
        <f t="shared" si="65"/>
        <v>0150</v>
      </c>
      <c r="F205" t="str">
        <f t="shared" si="57"/>
        <v>NMBA1</v>
      </c>
      <c r="G205" t="str">
        <f t="shared" si="58"/>
        <v>IA</v>
      </c>
      <c r="H205" s="12" t="s">
        <v>905</v>
      </c>
      <c r="I205" t="str">
        <f t="shared" si="59"/>
        <v>Z11F</v>
      </c>
      <c r="J205" t="str">
        <f t="shared" si="60"/>
        <v>Drum Non-Zinc</v>
      </c>
      <c r="K205" t="str">
        <f t="shared" si="66"/>
        <v>015</v>
      </c>
      <c r="L205" t="str">
        <f t="shared" si="67"/>
        <v>0</v>
      </c>
      <c r="M205" s="40">
        <f t="shared" si="68"/>
        <v>15</v>
      </c>
      <c r="N205" s="40" t="str">
        <f t="shared" si="69"/>
        <v>IA</v>
      </c>
      <c r="O205" s="40">
        <f t="shared" si="70"/>
        <v>5</v>
      </c>
      <c r="P205" s="40" t="s">
        <v>950</v>
      </c>
      <c r="Q205" s="40" t="str">
        <f t="shared" si="71"/>
        <v>DNBMA</v>
      </c>
      <c r="R205" t="str">
        <f t="shared" ref="R205:R262" si="81">I205&amp;F205&amp;C205&amp;G205&amp;E205</f>
        <v>Z11FNMBA1DNIA0150</v>
      </c>
      <c r="S205" t="str">
        <f t="shared" si="72"/>
        <v>NMBA1 Drum Non-Zinc IA 15 ppm</v>
      </c>
      <c r="T205" t="s">
        <v>35</v>
      </c>
      <c r="U205">
        <f t="shared" si="73"/>
        <v>900000</v>
      </c>
      <c r="V205">
        <f t="shared" si="79"/>
        <v>0</v>
      </c>
      <c r="W205">
        <f t="shared" si="80"/>
        <v>0</v>
      </c>
      <c r="X205">
        <f t="shared" si="80"/>
        <v>0</v>
      </c>
      <c r="Y205">
        <f t="shared" si="80"/>
        <v>0</v>
      </c>
      <c r="Z205">
        <f t="shared" si="80"/>
        <v>0</v>
      </c>
      <c r="AA205">
        <f t="shared" si="80"/>
        <v>0</v>
      </c>
      <c r="AB205">
        <f t="shared" si="80"/>
        <v>0</v>
      </c>
      <c r="AC205">
        <f t="shared" si="80"/>
        <v>0</v>
      </c>
      <c r="AD205" s="22">
        <f t="shared" si="61"/>
        <v>9</v>
      </c>
      <c r="AE205" s="22">
        <f t="shared" si="74"/>
        <v>0</v>
      </c>
      <c r="AF205" s="22">
        <f t="shared" si="75"/>
        <v>0</v>
      </c>
      <c r="AG205">
        <f t="shared" si="76"/>
        <v>0</v>
      </c>
      <c r="AH205">
        <f t="shared" si="77"/>
        <v>5000</v>
      </c>
      <c r="AI205">
        <f t="shared" si="78"/>
        <v>0</v>
      </c>
      <c r="AK205" t="s">
        <v>1335</v>
      </c>
      <c r="AL205" t="s">
        <v>1336</v>
      </c>
      <c r="AM205" t="s">
        <v>35</v>
      </c>
      <c r="AN205">
        <v>900000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9</v>
      </c>
      <c r="AX205">
        <v>0</v>
      </c>
      <c r="AY205">
        <v>0</v>
      </c>
      <c r="AZ205">
        <v>0</v>
      </c>
      <c r="BA205">
        <v>5000</v>
      </c>
      <c r="BB205">
        <v>0</v>
      </c>
    </row>
    <row r="206" spans="1:54" x14ac:dyDescent="0.25">
      <c r="A206" s="26" t="s">
        <v>825</v>
      </c>
      <c r="B206" s="26" t="str">
        <f t="shared" si="62"/>
        <v>F04</v>
      </c>
      <c r="C206" s="26" t="str">
        <f t="shared" si="63"/>
        <v>DN</v>
      </c>
      <c r="D206" s="26" t="str">
        <f t="shared" si="64"/>
        <v>04</v>
      </c>
      <c r="E206" s="26" t="str">
        <f t="shared" si="65"/>
        <v>1000</v>
      </c>
      <c r="F206" t="str">
        <f t="shared" si="57"/>
        <v>NMBA1</v>
      </c>
      <c r="G206" t="str">
        <f t="shared" si="58"/>
        <v>HQ</v>
      </c>
      <c r="H206" s="12" t="s">
        <v>905</v>
      </c>
      <c r="I206" t="str">
        <f t="shared" si="59"/>
        <v>Z11F</v>
      </c>
      <c r="J206" t="str">
        <f t="shared" si="60"/>
        <v>Drum Non-Zinc</v>
      </c>
      <c r="K206" t="str">
        <f t="shared" si="66"/>
        <v>100</v>
      </c>
      <c r="L206" t="str">
        <f t="shared" si="67"/>
        <v>0</v>
      </c>
      <c r="M206" s="40">
        <f t="shared" si="68"/>
        <v>100</v>
      </c>
      <c r="N206" s="40" t="str">
        <f t="shared" si="69"/>
        <v>IA</v>
      </c>
      <c r="O206" s="40">
        <f t="shared" si="70"/>
        <v>5</v>
      </c>
      <c r="P206" s="40" t="s">
        <v>950</v>
      </c>
      <c r="Q206" s="40" t="str">
        <f t="shared" si="71"/>
        <v>DNBMA</v>
      </c>
      <c r="R206" t="str">
        <f t="shared" si="81"/>
        <v>Z11FNMBA1DNHQ1000</v>
      </c>
      <c r="S206" t="str">
        <f t="shared" si="72"/>
        <v>NMBA1 Drum Non-Zinc HQ 100 ppm</v>
      </c>
      <c r="T206" t="s">
        <v>35</v>
      </c>
      <c r="U206">
        <f t="shared" si="73"/>
        <v>900000</v>
      </c>
      <c r="V206">
        <f t="shared" si="79"/>
        <v>0</v>
      </c>
      <c r="W206">
        <f t="shared" si="80"/>
        <v>0</v>
      </c>
      <c r="X206">
        <f t="shared" si="80"/>
        <v>0</v>
      </c>
      <c r="Y206">
        <f t="shared" si="80"/>
        <v>0</v>
      </c>
      <c r="Z206">
        <f t="shared" si="80"/>
        <v>0</v>
      </c>
      <c r="AA206">
        <f t="shared" si="80"/>
        <v>0</v>
      </c>
      <c r="AB206">
        <f t="shared" si="80"/>
        <v>0</v>
      </c>
      <c r="AC206">
        <f t="shared" si="80"/>
        <v>0</v>
      </c>
      <c r="AD206" s="22">
        <f t="shared" si="61"/>
        <v>0</v>
      </c>
      <c r="AE206" s="22">
        <f t="shared" si="74"/>
        <v>0</v>
      </c>
      <c r="AF206" s="22">
        <f t="shared" si="75"/>
        <v>90</v>
      </c>
      <c r="AG206">
        <f t="shared" si="76"/>
        <v>0</v>
      </c>
      <c r="AH206">
        <f t="shared" si="77"/>
        <v>5000</v>
      </c>
      <c r="AI206">
        <f t="shared" si="78"/>
        <v>0</v>
      </c>
      <c r="AK206" t="s">
        <v>1337</v>
      </c>
      <c r="AL206" t="s">
        <v>1338</v>
      </c>
      <c r="AM206" t="s">
        <v>35</v>
      </c>
      <c r="AN206">
        <v>900000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90</v>
      </c>
      <c r="AZ206">
        <v>0</v>
      </c>
      <c r="BA206">
        <v>5000</v>
      </c>
      <c r="BB206">
        <v>0</v>
      </c>
    </row>
    <row r="207" spans="1:54" x14ac:dyDescent="0.25">
      <c r="A207" s="26" t="s">
        <v>826</v>
      </c>
      <c r="B207" s="26" t="str">
        <f t="shared" si="62"/>
        <v>F04</v>
      </c>
      <c r="C207" s="26" t="str">
        <f t="shared" si="63"/>
        <v>I0</v>
      </c>
      <c r="D207" s="26" t="str">
        <f t="shared" si="64"/>
        <v>02</v>
      </c>
      <c r="E207" s="26" t="str">
        <f t="shared" si="65"/>
        <v>1000</v>
      </c>
      <c r="F207" t="str">
        <f t="shared" si="57"/>
        <v>NMBA1</v>
      </c>
      <c r="G207" t="str">
        <f t="shared" si="58"/>
        <v>MEHQ</v>
      </c>
      <c r="H207" s="12" t="s">
        <v>905</v>
      </c>
      <c r="I207" t="str">
        <f t="shared" si="59"/>
        <v>Z11F</v>
      </c>
      <c r="J207" t="str">
        <f t="shared" si="60"/>
        <v>IBC</v>
      </c>
      <c r="K207" t="str">
        <f t="shared" si="66"/>
        <v>100</v>
      </c>
      <c r="L207" t="str">
        <f t="shared" si="67"/>
        <v>0</v>
      </c>
      <c r="M207" s="40">
        <f t="shared" si="68"/>
        <v>100</v>
      </c>
      <c r="N207" s="40" t="str">
        <f t="shared" si="69"/>
        <v>IA</v>
      </c>
      <c r="O207" s="40">
        <f t="shared" si="70"/>
        <v>5</v>
      </c>
      <c r="P207" s="40" t="s">
        <v>950</v>
      </c>
      <c r="Q207" s="40" t="str">
        <f t="shared" si="71"/>
        <v>I0</v>
      </c>
      <c r="R207" t="str">
        <f t="shared" si="81"/>
        <v>Z11FNMBA1I0MEHQ1000</v>
      </c>
      <c r="S207" t="str">
        <f t="shared" si="72"/>
        <v>NMBA1 IBC MEHQ 100 ppm</v>
      </c>
      <c r="T207" t="s">
        <v>35</v>
      </c>
      <c r="U207">
        <f t="shared" si="73"/>
        <v>1000000</v>
      </c>
      <c r="V207">
        <f t="shared" si="79"/>
        <v>0</v>
      </c>
      <c r="W207">
        <f t="shared" si="80"/>
        <v>0</v>
      </c>
      <c r="X207">
        <f t="shared" si="80"/>
        <v>0</v>
      </c>
      <c r="Y207">
        <f t="shared" si="80"/>
        <v>0</v>
      </c>
      <c r="Z207">
        <f t="shared" si="80"/>
        <v>0</v>
      </c>
      <c r="AA207">
        <f t="shared" si="80"/>
        <v>0</v>
      </c>
      <c r="AB207">
        <f t="shared" si="80"/>
        <v>0</v>
      </c>
      <c r="AC207">
        <f t="shared" si="80"/>
        <v>0</v>
      </c>
      <c r="AD207" s="22">
        <f t="shared" si="61"/>
        <v>0</v>
      </c>
      <c r="AE207" s="22">
        <f t="shared" si="74"/>
        <v>100</v>
      </c>
      <c r="AF207" s="22">
        <f t="shared" si="75"/>
        <v>0</v>
      </c>
      <c r="AG207">
        <f t="shared" si="76"/>
        <v>0</v>
      </c>
      <c r="AH207">
        <f t="shared" si="77"/>
        <v>0</v>
      </c>
      <c r="AI207">
        <f t="shared" si="78"/>
        <v>1000</v>
      </c>
      <c r="AK207" t="s">
        <v>1339</v>
      </c>
      <c r="AL207" t="s">
        <v>1340</v>
      </c>
      <c r="AM207" t="s">
        <v>35</v>
      </c>
      <c r="AN207">
        <v>1000000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100</v>
      </c>
      <c r="AY207">
        <v>0</v>
      </c>
      <c r="AZ207">
        <v>0</v>
      </c>
      <c r="BA207">
        <v>0</v>
      </c>
      <c r="BB207">
        <v>1000</v>
      </c>
    </row>
    <row r="208" spans="1:54" x14ac:dyDescent="0.25">
      <c r="A208" s="26" t="s">
        <v>827</v>
      </c>
      <c r="B208" s="26" t="str">
        <f t="shared" si="62"/>
        <v>F04</v>
      </c>
      <c r="C208" s="26" t="str">
        <f t="shared" si="63"/>
        <v>LT</v>
      </c>
      <c r="D208" s="26" t="str">
        <f t="shared" si="64"/>
        <v>02</v>
      </c>
      <c r="E208" s="26" t="str">
        <f t="shared" si="65"/>
        <v>0250</v>
      </c>
      <c r="F208" t="str">
        <f t="shared" si="57"/>
        <v>NMBA1</v>
      </c>
      <c r="G208" t="str">
        <f t="shared" si="58"/>
        <v>MEHQ</v>
      </c>
      <c r="H208" s="12" t="s">
        <v>905</v>
      </c>
      <c r="I208" t="str">
        <f t="shared" si="59"/>
        <v>Z11F</v>
      </c>
      <c r="J208" t="str">
        <f t="shared" si="60"/>
        <v>Lorry-Tank</v>
      </c>
      <c r="K208" t="str">
        <f t="shared" si="66"/>
        <v>025</v>
      </c>
      <c r="L208" t="str">
        <f t="shared" si="67"/>
        <v>0</v>
      </c>
      <c r="M208" s="40">
        <f t="shared" si="68"/>
        <v>25</v>
      </c>
      <c r="N208" s="40" t="str">
        <f t="shared" si="69"/>
        <v>IA</v>
      </c>
      <c r="O208" s="40">
        <f t="shared" si="70"/>
        <v>5</v>
      </c>
      <c r="P208" s="40" t="s">
        <v>950</v>
      </c>
      <c r="Q208" s="40" t="str">
        <f t="shared" si="71"/>
        <v>LT</v>
      </c>
      <c r="R208" t="str">
        <f t="shared" si="81"/>
        <v>Z11FNMBA1LTMEHQ0250</v>
      </c>
      <c r="S208" t="str">
        <f t="shared" si="72"/>
        <v>NMBA1 Lorry-Tank MEHQ 25 ppm</v>
      </c>
      <c r="T208" t="s">
        <v>35</v>
      </c>
      <c r="U208">
        <f t="shared" si="73"/>
        <v>1000000</v>
      </c>
      <c r="V208">
        <f t="shared" si="79"/>
        <v>0</v>
      </c>
      <c r="W208">
        <f t="shared" si="80"/>
        <v>0</v>
      </c>
      <c r="X208">
        <f t="shared" si="80"/>
        <v>0</v>
      </c>
      <c r="Y208">
        <f t="shared" si="80"/>
        <v>0</v>
      </c>
      <c r="Z208">
        <f t="shared" si="80"/>
        <v>0</v>
      </c>
      <c r="AA208">
        <f t="shared" si="80"/>
        <v>0</v>
      </c>
      <c r="AB208">
        <f t="shared" si="80"/>
        <v>0</v>
      </c>
      <c r="AC208">
        <f t="shared" si="80"/>
        <v>0</v>
      </c>
      <c r="AD208" s="22">
        <f t="shared" si="61"/>
        <v>0</v>
      </c>
      <c r="AE208" s="22">
        <f t="shared" si="74"/>
        <v>25</v>
      </c>
      <c r="AF208" s="22">
        <f t="shared" si="75"/>
        <v>0</v>
      </c>
      <c r="AG208">
        <f t="shared" si="76"/>
        <v>0</v>
      </c>
      <c r="AH208">
        <f t="shared" si="77"/>
        <v>0</v>
      </c>
      <c r="AI208">
        <f t="shared" si="78"/>
        <v>0</v>
      </c>
      <c r="AK208" t="s">
        <v>1341</v>
      </c>
      <c r="AL208" t="s">
        <v>1342</v>
      </c>
      <c r="AM208" t="s">
        <v>35</v>
      </c>
      <c r="AN208">
        <v>1000000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25</v>
      </c>
      <c r="AY208">
        <v>0</v>
      </c>
      <c r="AZ208">
        <v>0</v>
      </c>
      <c r="BA208">
        <v>0</v>
      </c>
      <c r="BB208">
        <v>0</v>
      </c>
    </row>
    <row r="209" spans="1:54" x14ac:dyDescent="0.25">
      <c r="A209" s="26" t="s">
        <v>828</v>
      </c>
      <c r="B209" s="26" t="str">
        <f t="shared" si="62"/>
        <v>F04</v>
      </c>
      <c r="C209" s="26" t="str">
        <f t="shared" si="63"/>
        <v>LT</v>
      </c>
      <c r="D209" s="26" t="str">
        <f t="shared" si="64"/>
        <v>02</v>
      </c>
      <c r="E209" s="26" t="str">
        <f t="shared" si="65"/>
        <v>1000</v>
      </c>
      <c r="F209" t="str">
        <f t="shared" si="57"/>
        <v>NMBA1</v>
      </c>
      <c r="G209" t="str">
        <f t="shared" si="58"/>
        <v>MEHQ</v>
      </c>
      <c r="H209" s="12" t="s">
        <v>905</v>
      </c>
      <c r="I209" t="str">
        <f t="shared" si="59"/>
        <v>Z11F</v>
      </c>
      <c r="J209" t="str">
        <f t="shared" si="60"/>
        <v>Lorry-Tank</v>
      </c>
      <c r="K209" t="str">
        <f t="shared" si="66"/>
        <v>100</v>
      </c>
      <c r="L209" t="str">
        <f t="shared" si="67"/>
        <v>0</v>
      </c>
      <c r="M209" s="40">
        <f t="shared" si="68"/>
        <v>100</v>
      </c>
      <c r="N209" s="40" t="str">
        <f t="shared" si="69"/>
        <v>IA</v>
      </c>
      <c r="O209" s="40">
        <f t="shared" si="70"/>
        <v>5</v>
      </c>
      <c r="P209" s="40" t="s">
        <v>950</v>
      </c>
      <c r="Q209" s="40" t="str">
        <f t="shared" si="71"/>
        <v>LT</v>
      </c>
      <c r="R209" t="str">
        <f t="shared" si="81"/>
        <v>Z11FNMBA1LTMEHQ1000</v>
      </c>
      <c r="S209" t="str">
        <f t="shared" si="72"/>
        <v>NMBA1 Lorry-Tank MEHQ 100 ppm</v>
      </c>
      <c r="T209" t="s">
        <v>35</v>
      </c>
      <c r="U209">
        <f t="shared" si="73"/>
        <v>1000000</v>
      </c>
      <c r="V209">
        <f t="shared" si="79"/>
        <v>0</v>
      </c>
      <c r="W209">
        <f t="shared" si="80"/>
        <v>0</v>
      </c>
      <c r="X209">
        <f t="shared" si="80"/>
        <v>0</v>
      </c>
      <c r="Y209">
        <f t="shared" si="80"/>
        <v>0</v>
      </c>
      <c r="Z209">
        <f t="shared" si="80"/>
        <v>0</v>
      </c>
      <c r="AA209">
        <f t="shared" si="80"/>
        <v>0</v>
      </c>
      <c r="AB209">
        <f t="shared" si="80"/>
        <v>0</v>
      </c>
      <c r="AC209">
        <f t="shared" si="80"/>
        <v>0</v>
      </c>
      <c r="AD209" s="22">
        <f t="shared" si="61"/>
        <v>0</v>
      </c>
      <c r="AE209" s="22">
        <f t="shared" si="74"/>
        <v>100</v>
      </c>
      <c r="AF209" s="22">
        <f t="shared" si="75"/>
        <v>0</v>
      </c>
      <c r="AG209">
        <f t="shared" si="76"/>
        <v>0</v>
      </c>
      <c r="AH209">
        <f t="shared" si="77"/>
        <v>0</v>
      </c>
      <c r="AI209">
        <f t="shared" si="78"/>
        <v>0</v>
      </c>
      <c r="AK209" t="s">
        <v>1343</v>
      </c>
      <c r="AL209" t="s">
        <v>1344</v>
      </c>
      <c r="AM209" t="s">
        <v>35</v>
      </c>
      <c r="AN209">
        <v>1000000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100</v>
      </c>
      <c r="AY209">
        <v>0</v>
      </c>
      <c r="AZ209">
        <v>0</v>
      </c>
      <c r="BA209">
        <v>0</v>
      </c>
      <c r="BB209">
        <v>0</v>
      </c>
    </row>
    <row r="210" spans="1:54" x14ac:dyDescent="0.25">
      <c r="A210" s="26" t="s">
        <v>829</v>
      </c>
      <c r="B210" s="26" t="str">
        <f t="shared" si="62"/>
        <v>F04</v>
      </c>
      <c r="C210" s="26" t="str">
        <f t="shared" si="63"/>
        <v>LT</v>
      </c>
      <c r="D210" s="26" t="str">
        <f t="shared" si="64"/>
        <v>01</v>
      </c>
      <c r="E210" s="26" t="str">
        <f t="shared" si="65"/>
        <v>0300</v>
      </c>
      <c r="F210" t="str">
        <f t="shared" si="57"/>
        <v>NMBA1</v>
      </c>
      <c r="G210" t="str">
        <f t="shared" si="58"/>
        <v>IA</v>
      </c>
      <c r="H210" s="12" t="s">
        <v>905</v>
      </c>
      <c r="I210" t="str">
        <f t="shared" si="59"/>
        <v>Z11F</v>
      </c>
      <c r="J210" t="str">
        <f t="shared" si="60"/>
        <v>Lorry-Tank</v>
      </c>
      <c r="K210" t="str">
        <f t="shared" si="66"/>
        <v>030</v>
      </c>
      <c r="L210" t="str">
        <f t="shared" si="67"/>
        <v>0</v>
      </c>
      <c r="M210" s="40">
        <f t="shared" si="68"/>
        <v>30</v>
      </c>
      <c r="N210" s="40" t="str">
        <f t="shared" si="69"/>
        <v>IA</v>
      </c>
      <c r="O210" s="40">
        <f t="shared" si="70"/>
        <v>5</v>
      </c>
      <c r="P210" s="40" t="s">
        <v>950</v>
      </c>
      <c r="Q210" s="40" t="str">
        <f t="shared" si="71"/>
        <v>LT</v>
      </c>
      <c r="R210" t="str">
        <f t="shared" si="81"/>
        <v>Z11FNMBA1LTIA0300</v>
      </c>
      <c r="S210" t="str">
        <f t="shared" si="72"/>
        <v>NMBA1 Lorry-Tank IA 30 ppm</v>
      </c>
      <c r="T210" t="s">
        <v>35</v>
      </c>
      <c r="U210">
        <f t="shared" si="73"/>
        <v>1000000</v>
      </c>
      <c r="V210">
        <f t="shared" si="79"/>
        <v>0</v>
      </c>
      <c r="W210">
        <f t="shared" si="80"/>
        <v>0</v>
      </c>
      <c r="X210">
        <f t="shared" si="80"/>
        <v>0</v>
      </c>
      <c r="Y210">
        <f t="shared" si="80"/>
        <v>0</v>
      </c>
      <c r="Z210">
        <f t="shared" si="80"/>
        <v>0</v>
      </c>
      <c r="AA210">
        <f t="shared" si="80"/>
        <v>0</v>
      </c>
      <c r="AB210">
        <f t="shared" si="80"/>
        <v>0</v>
      </c>
      <c r="AC210">
        <f t="shared" si="80"/>
        <v>0</v>
      </c>
      <c r="AD210" s="22">
        <f t="shared" si="61"/>
        <v>25</v>
      </c>
      <c r="AE210" s="22">
        <f t="shared" si="74"/>
        <v>0</v>
      </c>
      <c r="AF210" s="22">
        <f t="shared" si="75"/>
        <v>0</v>
      </c>
      <c r="AG210">
        <f t="shared" si="76"/>
        <v>0</v>
      </c>
      <c r="AH210">
        <f t="shared" si="77"/>
        <v>0</v>
      </c>
      <c r="AI210">
        <f t="shared" si="78"/>
        <v>0</v>
      </c>
      <c r="AK210" t="s">
        <v>1345</v>
      </c>
      <c r="AL210" t="s">
        <v>1346</v>
      </c>
      <c r="AM210" t="s">
        <v>35</v>
      </c>
      <c r="AN210">
        <v>1000000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25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1:54" x14ac:dyDescent="0.25">
      <c r="A211" s="26" t="s">
        <v>830</v>
      </c>
      <c r="B211" s="26" t="str">
        <f t="shared" si="62"/>
        <v>F04</v>
      </c>
      <c r="C211" s="26" t="str">
        <f t="shared" si="63"/>
        <v>T0</v>
      </c>
      <c r="D211" s="26" t="str">
        <f t="shared" si="64"/>
        <v>02</v>
      </c>
      <c r="E211" s="26" t="str">
        <f t="shared" si="65"/>
        <v>0100</v>
      </c>
      <c r="F211" t="str">
        <f t="shared" si="57"/>
        <v>NMBA1</v>
      </c>
      <c r="G211" t="str">
        <f t="shared" si="58"/>
        <v>MEHQ</v>
      </c>
      <c r="H211" s="12" t="s">
        <v>905</v>
      </c>
      <c r="I211" t="str">
        <f t="shared" si="59"/>
        <v>Z11F</v>
      </c>
      <c r="J211" t="str">
        <f t="shared" si="60"/>
        <v>ISO-Tank</v>
      </c>
      <c r="K211" t="str">
        <f t="shared" si="66"/>
        <v>010</v>
      </c>
      <c r="L211" t="str">
        <f t="shared" si="67"/>
        <v>0</v>
      </c>
      <c r="M211" s="40">
        <f t="shared" si="68"/>
        <v>10</v>
      </c>
      <c r="N211" s="40" t="str">
        <f t="shared" si="69"/>
        <v>IA</v>
      </c>
      <c r="O211" s="40">
        <f t="shared" si="70"/>
        <v>5</v>
      </c>
      <c r="P211" s="40" t="s">
        <v>950</v>
      </c>
      <c r="Q211" s="40" t="str">
        <f t="shared" si="71"/>
        <v>T0</v>
      </c>
      <c r="R211" t="str">
        <f t="shared" si="81"/>
        <v>Z11FNMBA1T0MEHQ0100</v>
      </c>
      <c r="S211" t="str">
        <f t="shared" si="72"/>
        <v>NMBA1 ISO-Tank MEHQ 10 ppm</v>
      </c>
      <c r="T211" t="s">
        <v>35</v>
      </c>
      <c r="U211">
        <f t="shared" si="73"/>
        <v>1000000</v>
      </c>
      <c r="V211">
        <f t="shared" si="79"/>
        <v>0</v>
      </c>
      <c r="W211">
        <f t="shared" si="80"/>
        <v>0</v>
      </c>
      <c r="X211">
        <f t="shared" ref="W211:AC247" si="82">IF($F211=X$12,$U$24,0)</f>
        <v>0</v>
      </c>
      <c r="Y211">
        <f t="shared" si="82"/>
        <v>0</v>
      </c>
      <c r="Z211">
        <f t="shared" si="82"/>
        <v>0</v>
      </c>
      <c r="AA211">
        <f t="shared" si="82"/>
        <v>0</v>
      </c>
      <c r="AB211">
        <f t="shared" si="82"/>
        <v>0</v>
      </c>
      <c r="AC211">
        <f t="shared" si="82"/>
        <v>0</v>
      </c>
      <c r="AD211" s="22">
        <f t="shared" si="61"/>
        <v>0</v>
      </c>
      <c r="AE211" s="22">
        <f t="shared" si="74"/>
        <v>10</v>
      </c>
      <c r="AF211" s="22">
        <f t="shared" si="75"/>
        <v>0</v>
      </c>
      <c r="AG211">
        <f t="shared" si="76"/>
        <v>0</v>
      </c>
      <c r="AH211">
        <f t="shared" si="77"/>
        <v>0</v>
      </c>
      <c r="AI211">
        <f t="shared" si="78"/>
        <v>0</v>
      </c>
      <c r="AK211" t="s">
        <v>1347</v>
      </c>
      <c r="AL211" t="s">
        <v>1348</v>
      </c>
      <c r="AM211" t="s">
        <v>35</v>
      </c>
      <c r="AN211">
        <v>1000000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10</v>
      </c>
      <c r="AY211">
        <v>0</v>
      </c>
      <c r="AZ211">
        <v>0</v>
      </c>
      <c r="BA211">
        <v>0</v>
      </c>
      <c r="BB211">
        <v>0</v>
      </c>
    </row>
    <row r="212" spans="1:54" x14ac:dyDescent="0.25">
      <c r="A212" s="26" t="s">
        <v>831</v>
      </c>
      <c r="B212" s="26" t="str">
        <f t="shared" si="62"/>
        <v>F04</v>
      </c>
      <c r="C212" s="26" t="str">
        <f t="shared" si="63"/>
        <v>T0</v>
      </c>
      <c r="D212" s="26" t="str">
        <f t="shared" si="64"/>
        <v>02</v>
      </c>
      <c r="E212" s="26" t="str">
        <f t="shared" si="65"/>
        <v>0150</v>
      </c>
      <c r="F212" t="str">
        <f t="shared" si="57"/>
        <v>NMBA1</v>
      </c>
      <c r="G212" t="str">
        <f t="shared" si="58"/>
        <v>MEHQ</v>
      </c>
      <c r="H212" s="12" t="s">
        <v>905</v>
      </c>
      <c r="I212" t="str">
        <f t="shared" si="59"/>
        <v>Z11F</v>
      </c>
      <c r="J212" t="str">
        <f t="shared" si="60"/>
        <v>ISO-Tank</v>
      </c>
      <c r="K212" t="str">
        <f t="shared" si="66"/>
        <v>015</v>
      </c>
      <c r="L212" t="str">
        <f t="shared" si="67"/>
        <v>0</v>
      </c>
      <c r="M212" s="40">
        <f t="shared" si="68"/>
        <v>15</v>
      </c>
      <c r="N212" s="40" t="str">
        <f t="shared" si="69"/>
        <v>IA</v>
      </c>
      <c r="O212" s="40">
        <f t="shared" si="70"/>
        <v>5</v>
      </c>
      <c r="P212" s="40" t="s">
        <v>950</v>
      </c>
      <c r="Q212" s="40" t="str">
        <f t="shared" si="71"/>
        <v>T0</v>
      </c>
      <c r="R212" t="str">
        <f t="shared" si="81"/>
        <v>Z11FNMBA1T0MEHQ0150</v>
      </c>
      <c r="S212" t="str">
        <f t="shared" si="72"/>
        <v>NMBA1 ISO-Tank MEHQ 15 ppm</v>
      </c>
      <c r="T212" t="s">
        <v>35</v>
      </c>
      <c r="U212">
        <f t="shared" si="73"/>
        <v>1000000</v>
      </c>
      <c r="V212">
        <f t="shared" si="79"/>
        <v>0</v>
      </c>
      <c r="W212">
        <f t="shared" si="82"/>
        <v>0</v>
      </c>
      <c r="X212">
        <f t="shared" si="82"/>
        <v>0</v>
      </c>
      <c r="Y212">
        <f t="shared" si="82"/>
        <v>0</v>
      </c>
      <c r="Z212">
        <f t="shared" si="82"/>
        <v>0</v>
      </c>
      <c r="AA212">
        <f t="shared" si="82"/>
        <v>0</v>
      </c>
      <c r="AB212">
        <f t="shared" si="82"/>
        <v>0</v>
      </c>
      <c r="AC212">
        <f t="shared" si="82"/>
        <v>0</v>
      </c>
      <c r="AD212" s="22">
        <f t="shared" si="61"/>
        <v>0</v>
      </c>
      <c r="AE212" s="22">
        <f t="shared" si="74"/>
        <v>15</v>
      </c>
      <c r="AF212" s="22">
        <f t="shared" si="75"/>
        <v>0</v>
      </c>
      <c r="AG212">
        <f t="shared" si="76"/>
        <v>0</v>
      </c>
      <c r="AH212">
        <f t="shared" si="77"/>
        <v>0</v>
      </c>
      <c r="AI212">
        <f t="shared" si="78"/>
        <v>0</v>
      </c>
      <c r="AK212" t="s">
        <v>1349</v>
      </c>
      <c r="AL212" t="s">
        <v>1350</v>
      </c>
      <c r="AM212" t="s">
        <v>35</v>
      </c>
      <c r="AN212">
        <v>1000000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15</v>
      </c>
      <c r="AY212">
        <v>0</v>
      </c>
      <c r="AZ212">
        <v>0</v>
      </c>
      <c r="BA212">
        <v>0</v>
      </c>
      <c r="BB212">
        <v>0</v>
      </c>
    </row>
    <row r="213" spans="1:54" x14ac:dyDescent="0.25">
      <c r="A213" s="26" t="s">
        <v>832</v>
      </c>
      <c r="B213" s="26" t="str">
        <f t="shared" si="62"/>
        <v>F04</v>
      </c>
      <c r="C213" s="26" t="str">
        <f t="shared" si="63"/>
        <v>T0</v>
      </c>
      <c r="D213" s="26" t="str">
        <f t="shared" si="64"/>
        <v>02</v>
      </c>
      <c r="E213" s="26" t="str">
        <f t="shared" si="65"/>
        <v>0170</v>
      </c>
      <c r="F213" t="str">
        <f t="shared" si="57"/>
        <v>NMBA1</v>
      </c>
      <c r="G213" t="str">
        <f t="shared" si="58"/>
        <v>MEHQ</v>
      </c>
      <c r="H213" s="12" t="s">
        <v>905</v>
      </c>
      <c r="I213" t="str">
        <f t="shared" si="59"/>
        <v>Z11F</v>
      </c>
      <c r="J213" t="str">
        <f t="shared" si="60"/>
        <v>ISO-Tank</v>
      </c>
      <c r="K213" t="str">
        <f t="shared" si="66"/>
        <v>017</v>
      </c>
      <c r="L213" t="str">
        <f t="shared" si="67"/>
        <v>0</v>
      </c>
      <c r="M213" s="40">
        <f t="shared" si="68"/>
        <v>17</v>
      </c>
      <c r="N213" s="40" t="str">
        <f t="shared" si="69"/>
        <v>IA</v>
      </c>
      <c r="O213" s="40">
        <f t="shared" si="70"/>
        <v>5</v>
      </c>
      <c r="P213" s="40" t="s">
        <v>950</v>
      </c>
      <c r="Q213" s="40" t="str">
        <f t="shared" si="71"/>
        <v>T0</v>
      </c>
      <c r="R213" t="str">
        <f t="shared" si="81"/>
        <v>Z11FNMBA1T0MEHQ0170</v>
      </c>
      <c r="S213" t="str">
        <f t="shared" si="72"/>
        <v>NMBA1 ISO-Tank MEHQ 17 ppm</v>
      </c>
      <c r="T213" t="s">
        <v>35</v>
      </c>
      <c r="U213">
        <f t="shared" si="73"/>
        <v>1000000</v>
      </c>
      <c r="V213">
        <f t="shared" si="79"/>
        <v>0</v>
      </c>
      <c r="W213">
        <f t="shared" si="82"/>
        <v>0</v>
      </c>
      <c r="X213">
        <f t="shared" si="82"/>
        <v>0</v>
      </c>
      <c r="Y213">
        <f t="shared" si="82"/>
        <v>0</v>
      </c>
      <c r="Z213">
        <f t="shared" si="82"/>
        <v>0</v>
      </c>
      <c r="AA213">
        <f t="shared" si="82"/>
        <v>0</v>
      </c>
      <c r="AB213">
        <f t="shared" si="82"/>
        <v>0</v>
      </c>
      <c r="AC213">
        <f t="shared" si="82"/>
        <v>0</v>
      </c>
      <c r="AD213" s="22">
        <f t="shared" si="61"/>
        <v>0</v>
      </c>
      <c r="AE213" s="22">
        <f t="shared" si="74"/>
        <v>17</v>
      </c>
      <c r="AF213" s="22">
        <f t="shared" si="75"/>
        <v>0</v>
      </c>
      <c r="AG213">
        <f t="shared" si="76"/>
        <v>0</v>
      </c>
      <c r="AH213">
        <f t="shared" si="77"/>
        <v>0</v>
      </c>
      <c r="AI213">
        <f t="shared" si="78"/>
        <v>0</v>
      </c>
      <c r="AK213" t="s">
        <v>1351</v>
      </c>
      <c r="AL213" t="s">
        <v>1352</v>
      </c>
      <c r="AM213" t="s">
        <v>35</v>
      </c>
      <c r="AN213">
        <v>1000000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17</v>
      </c>
      <c r="AY213">
        <v>0</v>
      </c>
      <c r="AZ213">
        <v>0</v>
      </c>
      <c r="BA213">
        <v>0</v>
      </c>
      <c r="BB213">
        <v>0</v>
      </c>
    </row>
    <row r="214" spans="1:54" x14ac:dyDescent="0.25">
      <c r="A214" s="26" t="s">
        <v>833</v>
      </c>
      <c r="B214" s="26" t="str">
        <f t="shared" si="62"/>
        <v>F04</v>
      </c>
      <c r="C214" s="26" t="str">
        <f t="shared" si="63"/>
        <v>T0</v>
      </c>
      <c r="D214" s="26" t="str">
        <f t="shared" si="64"/>
        <v>02</v>
      </c>
      <c r="E214" s="26" t="str">
        <f t="shared" si="65"/>
        <v>0200</v>
      </c>
      <c r="F214" t="str">
        <f t="shared" si="57"/>
        <v>NMBA1</v>
      </c>
      <c r="G214" t="str">
        <f t="shared" si="58"/>
        <v>MEHQ</v>
      </c>
      <c r="H214" s="12" t="s">
        <v>905</v>
      </c>
      <c r="I214" t="str">
        <f t="shared" si="59"/>
        <v>Z11F</v>
      </c>
      <c r="J214" t="str">
        <f t="shared" si="60"/>
        <v>ISO-Tank</v>
      </c>
      <c r="K214" t="str">
        <f t="shared" si="66"/>
        <v>020</v>
      </c>
      <c r="L214" t="str">
        <f t="shared" si="67"/>
        <v>0</v>
      </c>
      <c r="M214" s="40">
        <f t="shared" si="68"/>
        <v>20</v>
      </c>
      <c r="N214" s="40" t="str">
        <f t="shared" si="69"/>
        <v>IA</v>
      </c>
      <c r="O214" s="40">
        <f t="shared" si="70"/>
        <v>5</v>
      </c>
      <c r="P214" s="40" t="s">
        <v>950</v>
      </c>
      <c r="Q214" s="40" t="str">
        <f t="shared" si="71"/>
        <v>T0</v>
      </c>
      <c r="R214" t="str">
        <f t="shared" si="81"/>
        <v>Z11FNMBA1T0MEHQ0200</v>
      </c>
      <c r="S214" t="str">
        <f t="shared" si="72"/>
        <v>NMBA1 ISO-Tank MEHQ 20 ppm</v>
      </c>
      <c r="T214" t="s">
        <v>35</v>
      </c>
      <c r="U214">
        <f t="shared" si="73"/>
        <v>1000000</v>
      </c>
      <c r="V214">
        <f t="shared" si="79"/>
        <v>0</v>
      </c>
      <c r="W214">
        <f t="shared" si="82"/>
        <v>0</v>
      </c>
      <c r="X214">
        <f t="shared" si="82"/>
        <v>0</v>
      </c>
      <c r="Y214">
        <f t="shared" si="82"/>
        <v>0</v>
      </c>
      <c r="Z214">
        <f t="shared" si="82"/>
        <v>0</v>
      </c>
      <c r="AA214">
        <f t="shared" si="82"/>
        <v>0</v>
      </c>
      <c r="AB214">
        <f t="shared" si="82"/>
        <v>0</v>
      </c>
      <c r="AC214">
        <f t="shared" si="82"/>
        <v>0</v>
      </c>
      <c r="AD214" s="22">
        <f t="shared" si="61"/>
        <v>0</v>
      </c>
      <c r="AE214" s="22">
        <f t="shared" si="74"/>
        <v>20</v>
      </c>
      <c r="AF214" s="22">
        <f t="shared" si="75"/>
        <v>0</v>
      </c>
      <c r="AG214">
        <f t="shared" si="76"/>
        <v>0</v>
      </c>
      <c r="AH214">
        <f t="shared" si="77"/>
        <v>0</v>
      </c>
      <c r="AI214">
        <f t="shared" si="78"/>
        <v>0</v>
      </c>
      <c r="AK214" t="s">
        <v>1353</v>
      </c>
      <c r="AL214" t="s">
        <v>1354</v>
      </c>
      <c r="AM214" t="s">
        <v>35</v>
      </c>
      <c r="AN214">
        <v>1000000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20</v>
      </c>
      <c r="AY214">
        <v>0</v>
      </c>
      <c r="AZ214">
        <v>0</v>
      </c>
      <c r="BA214">
        <v>0</v>
      </c>
      <c r="BB214">
        <v>0</v>
      </c>
    </row>
    <row r="215" spans="1:54" x14ac:dyDescent="0.25">
      <c r="A215" s="26" t="s">
        <v>834</v>
      </c>
      <c r="B215" s="26" t="str">
        <f t="shared" si="62"/>
        <v>F04</v>
      </c>
      <c r="C215" s="26" t="str">
        <f t="shared" si="63"/>
        <v>T0</v>
      </c>
      <c r="D215" s="26" t="str">
        <f t="shared" si="64"/>
        <v>02</v>
      </c>
      <c r="E215" s="26" t="str">
        <f t="shared" si="65"/>
        <v>0250</v>
      </c>
      <c r="F215" t="str">
        <f t="shared" si="57"/>
        <v>NMBA1</v>
      </c>
      <c r="G215" t="str">
        <f t="shared" si="58"/>
        <v>MEHQ</v>
      </c>
      <c r="H215" s="12" t="s">
        <v>905</v>
      </c>
      <c r="I215" t="str">
        <f t="shared" si="59"/>
        <v>Z11F</v>
      </c>
      <c r="J215" t="str">
        <f t="shared" si="60"/>
        <v>ISO-Tank</v>
      </c>
      <c r="K215" t="str">
        <f t="shared" si="66"/>
        <v>025</v>
      </c>
      <c r="L215" t="str">
        <f t="shared" si="67"/>
        <v>0</v>
      </c>
      <c r="M215" s="40">
        <f t="shared" si="68"/>
        <v>25</v>
      </c>
      <c r="N215" s="40" t="str">
        <f t="shared" si="69"/>
        <v>IA</v>
      </c>
      <c r="O215" s="40">
        <f t="shared" si="70"/>
        <v>5</v>
      </c>
      <c r="P215" s="40" t="s">
        <v>950</v>
      </c>
      <c r="Q215" s="40" t="str">
        <f t="shared" si="71"/>
        <v>T0</v>
      </c>
      <c r="R215" t="str">
        <f t="shared" si="81"/>
        <v>Z11FNMBA1T0MEHQ0250</v>
      </c>
      <c r="S215" t="str">
        <f t="shared" si="72"/>
        <v>NMBA1 ISO-Tank MEHQ 25 ppm</v>
      </c>
      <c r="T215" t="s">
        <v>35</v>
      </c>
      <c r="U215">
        <f t="shared" si="73"/>
        <v>1000000</v>
      </c>
      <c r="V215">
        <f t="shared" si="79"/>
        <v>0</v>
      </c>
      <c r="W215">
        <f t="shared" si="82"/>
        <v>0</v>
      </c>
      <c r="X215">
        <f t="shared" si="82"/>
        <v>0</v>
      </c>
      <c r="Y215">
        <f t="shared" si="82"/>
        <v>0</v>
      </c>
      <c r="Z215">
        <f t="shared" si="82"/>
        <v>0</v>
      </c>
      <c r="AA215">
        <f t="shared" si="82"/>
        <v>0</v>
      </c>
      <c r="AB215">
        <f t="shared" si="82"/>
        <v>0</v>
      </c>
      <c r="AC215">
        <f t="shared" si="82"/>
        <v>0</v>
      </c>
      <c r="AD215" s="22">
        <f t="shared" si="61"/>
        <v>0</v>
      </c>
      <c r="AE215" s="22">
        <f t="shared" si="74"/>
        <v>25</v>
      </c>
      <c r="AF215" s="22">
        <f t="shared" si="75"/>
        <v>0</v>
      </c>
      <c r="AG215">
        <f t="shared" si="76"/>
        <v>0</v>
      </c>
      <c r="AH215">
        <f t="shared" si="77"/>
        <v>0</v>
      </c>
      <c r="AI215">
        <f t="shared" si="78"/>
        <v>0</v>
      </c>
      <c r="AK215" t="s">
        <v>1355</v>
      </c>
      <c r="AL215" t="s">
        <v>1356</v>
      </c>
      <c r="AM215" t="s">
        <v>35</v>
      </c>
      <c r="AN215">
        <v>1000000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25</v>
      </c>
      <c r="AY215">
        <v>0</v>
      </c>
      <c r="AZ215">
        <v>0</v>
      </c>
      <c r="BA215">
        <v>0</v>
      </c>
      <c r="BB215">
        <v>0</v>
      </c>
    </row>
    <row r="216" spans="1:54" x14ac:dyDescent="0.25">
      <c r="A216" s="26" t="s">
        <v>835</v>
      </c>
      <c r="B216" s="26" t="str">
        <f t="shared" si="62"/>
        <v>F04</v>
      </c>
      <c r="C216" s="26" t="str">
        <f t="shared" si="63"/>
        <v>T0</v>
      </c>
      <c r="D216" s="26" t="str">
        <f t="shared" si="64"/>
        <v>02</v>
      </c>
      <c r="E216" s="26" t="str">
        <f t="shared" si="65"/>
        <v>0400</v>
      </c>
      <c r="F216" t="str">
        <f t="shared" ref="F216:F262" si="83">VLOOKUP(B216,$B$2:$C$11,2)</f>
        <v>NMBA1</v>
      </c>
      <c r="G216" t="str">
        <f t="shared" ref="G216:G261" si="84">VLOOKUP(D216,$G$2:$H$4,2,)</f>
        <v>MEHQ</v>
      </c>
      <c r="H216" s="12" t="s">
        <v>905</v>
      </c>
      <c r="I216" t="str">
        <f t="shared" ref="I216:I262" si="85">VLOOKUP(H216,$J$2:$K$4,2)</f>
        <v>Z11F</v>
      </c>
      <c r="J216" t="str">
        <f t="shared" ref="J216:J262" si="86">VLOOKUP(C216,$L$2:$M$10,2,FALSE)</f>
        <v>ISO-Tank</v>
      </c>
      <c r="K216" t="str">
        <f t="shared" si="66"/>
        <v>040</v>
      </c>
      <c r="L216" t="str">
        <f t="shared" si="67"/>
        <v>0</v>
      </c>
      <c r="M216" s="40">
        <f t="shared" si="68"/>
        <v>40</v>
      </c>
      <c r="N216" s="40" t="str">
        <f t="shared" si="69"/>
        <v>IA</v>
      </c>
      <c r="O216" s="40">
        <f t="shared" si="70"/>
        <v>5</v>
      </c>
      <c r="P216" s="40" t="s">
        <v>950</v>
      </c>
      <c r="Q216" s="40" t="str">
        <f t="shared" si="71"/>
        <v>T0</v>
      </c>
      <c r="R216" t="str">
        <f t="shared" si="81"/>
        <v>Z11FNMBA1T0MEHQ0400</v>
      </c>
      <c r="S216" t="str">
        <f t="shared" si="72"/>
        <v>NMBA1 ISO-Tank MEHQ 40 ppm</v>
      </c>
      <c r="T216" t="s">
        <v>35</v>
      </c>
      <c r="U216">
        <f t="shared" si="73"/>
        <v>1000000</v>
      </c>
      <c r="V216">
        <f t="shared" si="79"/>
        <v>0</v>
      </c>
      <c r="W216">
        <f t="shared" si="82"/>
        <v>0</v>
      </c>
      <c r="X216">
        <f t="shared" si="82"/>
        <v>0</v>
      </c>
      <c r="Y216">
        <f t="shared" si="82"/>
        <v>0</v>
      </c>
      <c r="Z216">
        <f t="shared" si="82"/>
        <v>0</v>
      </c>
      <c r="AA216">
        <f t="shared" si="82"/>
        <v>0</v>
      </c>
      <c r="AB216">
        <f t="shared" si="82"/>
        <v>0</v>
      </c>
      <c r="AC216">
        <f t="shared" si="82"/>
        <v>0</v>
      </c>
      <c r="AD216" s="22">
        <f t="shared" ref="AD216:AD261" si="87">U216/1000000*IF(G216="IA",IF(N216="IA",MAX(M216-O216,0),M216),0)</f>
        <v>0</v>
      </c>
      <c r="AE216" s="22">
        <f t="shared" si="74"/>
        <v>40</v>
      </c>
      <c r="AF216" s="22">
        <f t="shared" si="75"/>
        <v>0</v>
      </c>
      <c r="AG216">
        <f t="shared" si="76"/>
        <v>0</v>
      </c>
      <c r="AH216">
        <f t="shared" si="77"/>
        <v>0</v>
      </c>
      <c r="AI216">
        <f t="shared" si="78"/>
        <v>0</v>
      </c>
      <c r="AK216" t="s">
        <v>1357</v>
      </c>
      <c r="AL216" t="s">
        <v>1358</v>
      </c>
      <c r="AM216" t="s">
        <v>35</v>
      </c>
      <c r="AN216">
        <v>1000000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40</v>
      </c>
      <c r="AY216">
        <v>0</v>
      </c>
      <c r="AZ216">
        <v>0</v>
      </c>
      <c r="BA216">
        <v>0</v>
      </c>
      <c r="BB216">
        <v>0</v>
      </c>
    </row>
    <row r="217" spans="1:54" x14ac:dyDescent="0.25">
      <c r="A217" s="26" t="s">
        <v>836</v>
      </c>
      <c r="B217" s="26" t="str">
        <f t="shared" ref="B217:B240" si="88">RIGHT(LEFT(A217,3),3)</f>
        <v>F04</v>
      </c>
      <c r="C217" s="26" t="str">
        <f t="shared" ref="C217:C240" si="89">RIGHT(LEFT(A217,5),2)</f>
        <v>T0</v>
      </c>
      <c r="D217" s="26" t="str">
        <f t="shared" ref="D217:D240" si="90">RIGHT(LEFT(A217,7),2)</f>
        <v>02</v>
      </c>
      <c r="E217" s="26" t="str">
        <f t="shared" ref="E217:E240" si="91">RIGHT(LEFT(A217,11),4)</f>
        <v>0500</v>
      </c>
      <c r="F217" t="str">
        <f t="shared" si="83"/>
        <v>NMBA1</v>
      </c>
      <c r="G217" t="str">
        <f t="shared" si="84"/>
        <v>MEHQ</v>
      </c>
      <c r="H217" s="12" t="s">
        <v>905</v>
      </c>
      <c r="I217" t="str">
        <f t="shared" si="85"/>
        <v>Z11F</v>
      </c>
      <c r="J217" t="str">
        <f t="shared" si="86"/>
        <v>ISO-Tank</v>
      </c>
      <c r="K217" t="str">
        <f t="shared" ref="K217:K261" si="92">LEFT(E217,3)</f>
        <v>050</v>
      </c>
      <c r="L217" t="str">
        <f t="shared" ref="L217:L261" si="93">RIGHT(E217,1)</f>
        <v>0</v>
      </c>
      <c r="M217" s="40">
        <f t="shared" ref="M217:M261" si="94">_xlfn.NUMBERVALUE(K217&amp;"."&amp;L217,".")</f>
        <v>50</v>
      </c>
      <c r="N217" s="40" t="str">
        <f t="shared" ref="N217:N261" si="95">VLOOKUP(F217,$C$2:$E$11,2,FALSE)</f>
        <v>IA</v>
      </c>
      <c r="O217" s="40">
        <f t="shared" ref="O217:O262" si="96">VLOOKUP(F217,$C$2:$E$11,3,FALSE)</f>
        <v>5</v>
      </c>
      <c r="P217" s="40" t="s">
        <v>950</v>
      </c>
      <c r="Q217" s="40" t="str">
        <f t="shared" ref="Q217:Q262" si="97">IF(OR(C217="DP",C217="DN"),C217&amp;P217,C217)</f>
        <v>T0</v>
      </c>
      <c r="R217" t="str">
        <f t="shared" si="81"/>
        <v>Z11FNMBA1T0MEHQ0500</v>
      </c>
      <c r="S217" t="str">
        <f t="shared" ref="S217:S261" si="98">F217&amp;" "&amp;J217&amp;" "&amp;G217&amp;" "&amp;M217&amp;" ppm"</f>
        <v>NMBA1 ISO-Tank MEHQ 50 ppm</v>
      </c>
      <c r="T217" t="s">
        <v>35</v>
      </c>
      <c r="U217">
        <f t="shared" ref="U217:U261" si="99">VLOOKUP(Q217,$Q$2:$T$11,4,FALSE)</f>
        <v>1000000</v>
      </c>
      <c r="V217">
        <f t="shared" si="79"/>
        <v>0</v>
      </c>
      <c r="W217">
        <f t="shared" si="82"/>
        <v>0</v>
      </c>
      <c r="X217">
        <f t="shared" si="82"/>
        <v>0</v>
      </c>
      <c r="Y217">
        <f t="shared" si="82"/>
        <v>0</v>
      </c>
      <c r="Z217">
        <f t="shared" si="82"/>
        <v>0</v>
      </c>
      <c r="AA217">
        <f t="shared" si="82"/>
        <v>0</v>
      </c>
      <c r="AB217">
        <f t="shared" si="82"/>
        <v>0</v>
      </c>
      <c r="AC217">
        <f t="shared" si="82"/>
        <v>0</v>
      </c>
      <c r="AD217" s="22">
        <f t="shared" si="87"/>
        <v>0</v>
      </c>
      <c r="AE217" s="22">
        <f t="shared" ref="AE217:AE261" si="100">U217/1000000*IF(G217="MEHQ",IF(N217="MEHQ",MAX(M217-O217,0),M217),0)</f>
        <v>50</v>
      </c>
      <c r="AF217" s="22">
        <f t="shared" ref="AF217:AF261" si="101">U217/1000000*IF(G217="HQ",IF(N217="HQ",MAX(M217-O217,0),M217),0)</f>
        <v>0</v>
      </c>
      <c r="AG217">
        <f t="shared" ref="AG217:AG261" si="102">IF(Q217="DPMAA",U217/200,0)</f>
        <v>0</v>
      </c>
      <c r="AH217">
        <f t="shared" ref="AH217:AH261" si="103">IF(Q217="DNBMA",U217/180,IF(Q217="DNMMA",U217/190,0))</f>
        <v>0</v>
      </c>
      <c r="AI217">
        <f t="shared" ref="AI217:AI261" si="104">IF(Q217="I0",U217/1000,0)</f>
        <v>0</v>
      </c>
      <c r="AK217" t="s">
        <v>1359</v>
      </c>
      <c r="AL217" t="s">
        <v>1360</v>
      </c>
      <c r="AM217" t="s">
        <v>35</v>
      </c>
      <c r="AN217">
        <v>1000000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50</v>
      </c>
      <c r="AY217">
        <v>0</v>
      </c>
      <c r="AZ217">
        <v>0</v>
      </c>
      <c r="BA217">
        <v>0</v>
      </c>
      <c r="BB217">
        <v>0</v>
      </c>
    </row>
    <row r="218" spans="1:54" x14ac:dyDescent="0.25">
      <c r="A218" s="26" t="s">
        <v>837</v>
      </c>
      <c r="B218" s="26" t="str">
        <f t="shared" si="88"/>
        <v>F04</v>
      </c>
      <c r="C218" s="26" t="str">
        <f t="shared" si="89"/>
        <v>T0</v>
      </c>
      <c r="D218" s="26" t="str">
        <f t="shared" si="90"/>
        <v>02</v>
      </c>
      <c r="E218" s="26" t="str">
        <f t="shared" si="91"/>
        <v>1000</v>
      </c>
      <c r="F218" t="str">
        <f t="shared" si="83"/>
        <v>NMBA1</v>
      </c>
      <c r="G218" t="str">
        <f t="shared" si="84"/>
        <v>MEHQ</v>
      </c>
      <c r="H218" s="12" t="s">
        <v>905</v>
      </c>
      <c r="I218" t="str">
        <f t="shared" si="85"/>
        <v>Z11F</v>
      </c>
      <c r="J218" t="str">
        <f t="shared" si="86"/>
        <v>ISO-Tank</v>
      </c>
      <c r="K218" t="str">
        <f t="shared" si="92"/>
        <v>100</v>
      </c>
      <c r="L218" t="str">
        <f t="shared" si="93"/>
        <v>0</v>
      </c>
      <c r="M218" s="40">
        <f t="shared" si="94"/>
        <v>100</v>
      </c>
      <c r="N218" s="40" t="str">
        <f t="shared" si="95"/>
        <v>IA</v>
      </c>
      <c r="O218" s="40">
        <f t="shared" si="96"/>
        <v>5</v>
      </c>
      <c r="P218" s="40" t="s">
        <v>950</v>
      </c>
      <c r="Q218" s="40" t="str">
        <f t="shared" si="97"/>
        <v>T0</v>
      </c>
      <c r="R218" t="str">
        <f t="shared" si="81"/>
        <v>Z11FNMBA1T0MEHQ1000</v>
      </c>
      <c r="S218" t="str">
        <f t="shared" si="98"/>
        <v>NMBA1 ISO-Tank MEHQ 100 ppm</v>
      </c>
      <c r="T218" t="s">
        <v>35</v>
      </c>
      <c r="U218">
        <f t="shared" si="99"/>
        <v>1000000</v>
      </c>
      <c r="V218">
        <f t="shared" si="79"/>
        <v>0</v>
      </c>
      <c r="W218">
        <f t="shared" si="82"/>
        <v>0</v>
      </c>
      <c r="X218">
        <f t="shared" si="82"/>
        <v>0</v>
      </c>
      <c r="Y218">
        <f t="shared" si="82"/>
        <v>0</v>
      </c>
      <c r="Z218">
        <f t="shared" si="82"/>
        <v>0</v>
      </c>
      <c r="AA218">
        <f t="shared" si="82"/>
        <v>0</v>
      </c>
      <c r="AB218">
        <f t="shared" si="82"/>
        <v>0</v>
      </c>
      <c r="AC218">
        <f t="shared" si="82"/>
        <v>0</v>
      </c>
      <c r="AD218" s="22">
        <f t="shared" si="87"/>
        <v>0</v>
      </c>
      <c r="AE218" s="22">
        <f t="shared" si="100"/>
        <v>100</v>
      </c>
      <c r="AF218" s="22">
        <f t="shared" si="101"/>
        <v>0</v>
      </c>
      <c r="AG218">
        <f t="shared" si="102"/>
        <v>0</v>
      </c>
      <c r="AH218">
        <f t="shared" si="103"/>
        <v>0</v>
      </c>
      <c r="AI218">
        <f t="shared" si="104"/>
        <v>0</v>
      </c>
      <c r="AK218" t="s">
        <v>1361</v>
      </c>
      <c r="AL218" t="s">
        <v>1362</v>
      </c>
      <c r="AM218" t="s">
        <v>35</v>
      </c>
      <c r="AN218">
        <v>1000000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100</v>
      </c>
      <c r="AY218">
        <v>0</v>
      </c>
      <c r="AZ218">
        <v>0</v>
      </c>
      <c r="BA218">
        <v>0</v>
      </c>
      <c r="BB218">
        <v>0</v>
      </c>
    </row>
    <row r="219" spans="1:54" x14ac:dyDescent="0.25">
      <c r="A219" s="26" t="s">
        <v>838</v>
      </c>
      <c r="B219" s="26" t="str">
        <f t="shared" si="88"/>
        <v>F04</v>
      </c>
      <c r="C219" s="26" t="str">
        <f t="shared" si="89"/>
        <v>T0</v>
      </c>
      <c r="D219" s="26" t="str">
        <f t="shared" si="90"/>
        <v>01</v>
      </c>
      <c r="E219" s="26" t="str">
        <f t="shared" si="91"/>
        <v>0050</v>
      </c>
      <c r="F219" t="str">
        <f t="shared" si="83"/>
        <v>NMBA1</v>
      </c>
      <c r="G219" t="str">
        <f t="shared" si="84"/>
        <v>IA</v>
      </c>
      <c r="H219" s="12" t="s">
        <v>905</v>
      </c>
      <c r="I219" t="str">
        <f t="shared" si="85"/>
        <v>Z11F</v>
      </c>
      <c r="J219" t="str">
        <f t="shared" si="86"/>
        <v>ISO-Tank</v>
      </c>
      <c r="K219" t="str">
        <f t="shared" si="92"/>
        <v>005</v>
      </c>
      <c r="L219" t="str">
        <f t="shared" si="93"/>
        <v>0</v>
      </c>
      <c r="M219" s="40">
        <f t="shared" si="94"/>
        <v>5</v>
      </c>
      <c r="N219" s="40" t="str">
        <f t="shared" si="95"/>
        <v>IA</v>
      </c>
      <c r="O219" s="40">
        <f t="shared" si="96"/>
        <v>5</v>
      </c>
      <c r="P219" s="40" t="s">
        <v>950</v>
      </c>
      <c r="Q219" s="40" t="str">
        <f t="shared" si="97"/>
        <v>T0</v>
      </c>
      <c r="R219" t="str">
        <f t="shared" si="81"/>
        <v>Z11FNMBA1T0IA0050</v>
      </c>
      <c r="S219" t="str">
        <f t="shared" si="98"/>
        <v>NMBA1 ISO-Tank IA 5 ppm</v>
      </c>
      <c r="T219" t="s">
        <v>35</v>
      </c>
      <c r="U219">
        <f t="shared" si="99"/>
        <v>1000000</v>
      </c>
      <c r="V219">
        <f t="shared" si="79"/>
        <v>0</v>
      </c>
      <c r="W219">
        <f t="shared" si="82"/>
        <v>0</v>
      </c>
      <c r="X219">
        <f t="shared" si="82"/>
        <v>0</v>
      </c>
      <c r="Y219">
        <f t="shared" si="82"/>
        <v>0</v>
      </c>
      <c r="Z219">
        <f t="shared" si="82"/>
        <v>0</v>
      </c>
      <c r="AA219">
        <f t="shared" si="82"/>
        <v>0</v>
      </c>
      <c r="AB219">
        <f t="shared" si="82"/>
        <v>0</v>
      </c>
      <c r="AC219">
        <f t="shared" si="82"/>
        <v>0</v>
      </c>
      <c r="AD219" s="22">
        <f t="shared" si="87"/>
        <v>0</v>
      </c>
      <c r="AE219" s="22">
        <f t="shared" si="100"/>
        <v>0</v>
      </c>
      <c r="AF219" s="22">
        <f t="shared" si="101"/>
        <v>0</v>
      </c>
      <c r="AG219">
        <f t="shared" si="102"/>
        <v>0</v>
      </c>
      <c r="AH219">
        <f t="shared" si="103"/>
        <v>0</v>
      </c>
      <c r="AI219">
        <f t="shared" si="104"/>
        <v>0</v>
      </c>
      <c r="AK219" t="s">
        <v>1363</v>
      </c>
      <c r="AL219" t="s">
        <v>1364</v>
      </c>
      <c r="AM219" t="s">
        <v>35</v>
      </c>
      <c r="AN219">
        <v>1000000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1:54" x14ac:dyDescent="0.25">
      <c r="A220" s="26" t="s">
        <v>839</v>
      </c>
      <c r="B220" s="26" t="str">
        <f t="shared" si="88"/>
        <v>F06</v>
      </c>
      <c r="C220" s="26" t="str">
        <f t="shared" si="89"/>
        <v>DP</v>
      </c>
      <c r="D220" s="26" t="str">
        <f t="shared" si="90"/>
        <v>02</v>
      </c>
      <c r="E220" s="26" t="str">
        <f t="shared" si="91"/>
        <v>2000</v>
      </c>
      <c r="F220" t="str">
        <f t="shared" si="83"/>
        <v>MAA1</v>
      </c>
      <c r="G220" t="str">
        <f t="shared" si="84"/>
        <v>MEHQ</v>
      </c>
      <c r="H220" s="12" t="s">
        <v>905</v>
      </c>
      <c r="I220" t="str">
        <f t="shared" si="85"/>
        <v>Z11F</v>
      </c>
      <c r="J220" t="str">
        <f t="shared" si="86"/>
        <v>Drum Plastic</v>
      </c>
      <c r="K220" t="str">
        <f t="shared" si="92"/>
        <v>200</v>
      </c>
      <c r="L220" t="str">
        <f t="shared" si="93"/>
        <v>0</v>
      </c>
      <c r="M220" s="40">
        <f t="shared" si="94"/>
        <v>200</v>
      </c>
      <c r="N220" s="40" t="str">
        <f t="shared" si="95"/>
        <v>MEHQ</v>
      </c>
      <c r="O220" s="40">
        <f t="shared" si="96"/>
        <v>50</v>
      </c>
      <c r="P220" s="40" t="s">
        <v>629</v>
      </c>
      <c r="Q220" s="40" t="str">
        <f t="shared" si="97"/>
        <v>DPMAA</v>
      </c>
      <c r="R220" t="str">
        <f t="shared" si="81"/>
        <v>Z11FMAA1DPMEHQ2000</v>
      </c>
      <c r="S220" t="str">
        <f t="shared" si="98"/>
        <v>MAA1 Drum Plastic MEHQ 200 ppm</v>
      </c>
      <c r="T220" t="s">
        <v>35</v>
      </c>
      <c r="U220">
        <f t="shared" si="99"/>
        <v>1000000</v>
      </c>
      <c r="V220">
        <f t="shared" si="79"/>
        <v>0</v>
      </c>
      <c r="W220">
        <f t="shared" si="82"/>
        <v>0</v>
      </c>
      <c r="X220">
        <f t="shared" si="82"/>
        <v>0</v>
      </c>
      <c r="Y220">
        <f t="shared" si="82"/>
        <v>0</v>
      </c>
      <c r="Z220">
        <f t="shared" si="82"/>
        <v>0</v>
      </c>
      <c r="AA220">
        <f t="shared" si="82"/>
        <v>0</v>
      </c>
      <c r="AB220">
        <f t="shared" si="82"/>
        <v>1000000</v>
      </c>
      <c r="AC220">
        <f t="shared" si="82"/>
        <v>0</v>
      </c>
      <c r="AD220" s="22">
        <f t="shared" si="87"/>
        <v>0</v>
      </c>
      <c r="AE220" s="22">
        <f t="shared" si="100"/>
        <v>150</v>
      </c>
      <c r="AF220" s="22">
        <f t="shared" si="101"/>
        <v>0</v>
      </c>
      <c r="AG220">
        <f t="shared" si="102"/>
        <v>5000</v>
      </c>
      <c r="AH220">
        <f t="shared" si="103"/>
        <v>0</v>
      </c>
      <c r="AI220">
        <f t="shared" si="104"/>
        <v>0</v>
      </c>
      <c r="AK220" t="s">
        <v>1365</v>
      </c>
      <c r="AL220" t="s">
        <v>1366</v>
      </c>
      <c r="AM220" t="s">
        <v>35</v>
      </c>
      <c r="AN220">
        <v>1000000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1000000</v>
      </c>
      <c r="AV220">
        <v>0</v>
      </c>
      <c r="AW220">
        <v>0</v>
      </c>
      <c r="AX220">
        <v>150</v>
      </c>
      <c r="AY220">
        <v>0</v>
      </c>
      <c r="AZ220">
        <v>5000</v>
      </c>
      <c r="BA220">
        <v>0</v>
      </c>
      <c r="BB220">
        <v>0</v>
      </c>
    </row>
    <row r="221" spans="1:54" x14ac:dyDescent="0.25">
      <c r="A221" s="26" t="s">
        <v>840</v>
      </c>
      <c r="B221" s="26" t="str">
        <f t="shared" si="88"/>
        <v>F06</v>
      </c>
      <c r="C221" s="26" t="str">
        <f t="shared" si="89"/>
        <v>DP</v>
      </c>
      <c r="D221" s="26" t="str">
        <f t="shared" si="90"/>
        <v>02</v>
      </c>
      <c r="E221" s="26" t="str">
        <f t="shared" si="91"/>
        <v>2500</v>
      </c>
      <c r="F221" t="str">
        <f t="shared" si="83"/>
        <v>MAA1</v>
      </c>
      <c r="G221" t="str">
        <f t="shared" si="84"/>
        <v>MEHQ</v>
      </c>
      <c r="H221" s="12" t="s">
        <v>905</v>
      </c>
      <c r="I221" t="str">
        <f t="shared" si="85"/>
        <v>Z11F</v>
      </c>
      <c r="J221" t="str">
        <f t="shared" si="86"/>
        <v>Drum Plastic</v>
      </c>
      <c r="K221" t="str">
        <f t="shared" si="92"/>
        <v>250</v>
      </c>
      <c r="L221" t="str">
        <f t="shared" si="93"/>
        <v>0</v>
      </c>
      <c r="M221" s="40">
        <f t="shared" si="94"/>
        <v>250</v>
      </c>
      <c r="N221" s="40" t="str">
        <f t="shared" si="95"/>
        <v>MEHQ</v>
      </c>
      <c r="O221" s="40">
        <f t="shared" si="96"/>
        <v>50</v>
      </c>
      <c r="P221" s="40" t="s">
        <v>629</v>
      </c>
      <c r="Q221" s="40" t="str">
        <f t="shared" si="97"/>
        <v>DPMAA</v>
      </c>
      <c r="R221" t="str">
        <f t="shared" si="81"/>
        <v>Z11FMAA1DPMEHQ2500</v>
      </c>
      <c r="S221" t="str">
        <f t="shared" si="98"/>
        <v>MAA1 Drum Plastic MEHQ 250 ppm</v>
      </c>
      <c r="T221" t="s">
        <v>35</v>
      </c>
      <c r="U221">
        <f t="shared" si="99"/>
        <v>1000000</v>
      </c>
      <c r="V221">
        <f t="shared" si="79"/>
        <v>0</v>
      </c>
      <c r="W221">
        <f t="shared" si="82"/>
        <v>0</v>
      </c>
      <c r="X221">
        <f t="shared" si="82"/>
        <v>0</v>
      </c>
      <c r="Y221">
        <f t="shared" si="82"/>
        <v>0</v>
      </c>
      <c r="Z221">
        <f t="shared" si="82"/>
        <v>0</v>
      </c>
      <c r="AA221">
        <f t="shared" si="82"/>
        <v>0</v>
      </c>
      <c r="AB221">
        <f t="shared" si="82"/>
        <v>1000000</v>
      </c>
      <c r="AC221">
        <f t="shared" si="82"/>
        <v>0</v>
      </c>
      <c r="AD221" s="22">
        <f t="shared" si="87"/>
        <v>0</v>
      </c>
      <c r="AE221" s="22">
        <f t="shared" si="100"/>
        <v>200</v>
      </c>
      <c r="AF221" s="22">
        <f t="shared" si="101"/>
        <v>0</v>
      </c>
      <c r="AG221">
        <f t="shared" si="102"/>
        <v>5000</v>
      </c>
      <c r="AH221">
        <f t="shared" si="103"/>
        <v>0</v>
      </c>
      <c r="AI221">
        <f t="shared" si="104"/>
        <v>0</v>
      </c>
      <c r="AK221" t="s">
        <v>1367</v>
      </c>
      <c r="AL221" t="s">
        <v>1368</v>
      </c>
      <c r="AM221" t="s">
        <v>35</v>
      </c>
      <c r="AN221">
        <v>1000000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1000000</v>
      </c>
      <c r="AV221">
        <v>0</v>
      </c>
      <c r="AW221">
        <v>0</v>
      </c>
      <c r="AX221">
        <v>200</v>
      </c>
      <c r="AY221">
        <v>0</v>
      </c>
      <c r="AZ221">
        <v>5000</v>
      </c>
      <c r="BA221">
        <v>0</v>
      </c>
      <c r="BB221">
        <v>0</v>
      </c>
    </row>
    <row r="222" spans="1:54" x14ac:dyDescent="0.25">
      <c r="A222" s="26" t="s">
        <v>841</v>
      </c>
      <c r="B222" s="26" t="str">
        <f t="shared" si="88"/>
        <v>F06</v>
      </c>
      <c r="C222" s="26" t="str">
        <f t="shared" si="89"/>
        <v>LT</v>
      </c>
      <c r="D222" s="26" t="str">
        <f t="shared" si="90"/>
        <v>02</v>
      </c>
      <c r="E222" s="26" t="str">
        <f t="shared" si="91"/>
        <v>2500</v>
      </c>
      <c r="F222" t="str">
        <f t="shared" si="83"/>
        <v>MAA1</v>
      </c>
      <c r="G222" t="str">
        <f t="shared" si="84"/>
        <v>MEHQ</v>
      </c>
      <c r="H222" s="12" t="s">
        <v>905</v>
      </c>
      <c r="I222" t="str">
        <f t="shared" si="85"/>
        <v>Z11F</v>
      </c>
      <c r="J222" t="str">
        <f t="shared" si="86"/>
        <v>Lorry-Tank</v>
      </c>
      <c r="K222" t="str">
        <f t="shared" si="92"/>
        <v>250</v>
      </c>
      <c r="L222" t="str">
        <f t="shared" si="93"/>
        <v>0</v>
      </c>
      <c r="M222" s="40">
        <f t="shared" si="94"/>
        <v>250</v>
      </c>
      <c r="N222" s="40" t="str">
        <f t="shared" si="95"/>
        <v>MEHQ</v>
      </c>
      <c r="O222" s="40">
        <f t="shared" si="96"/>
        <v>50</v>
      </c>
      <c r="P222" s="40" t="s">
        <v>629</v>
      </c>
      <c r="Q222" s="40" t="str">
        <f t="shared" si="97"/>
        <v>LT</v>
      </c>
      <c r="R222" t="str">
        <f t="shared" si="81"/>
        <v>Z11FMAA1LTMEHQ2500</v>
      </c>
      <c r="S222" t="str">
        <f t="shared" si="98"/>
        <v>MAA1 Lorry-Tank MEHQ 250 ppm</v>
      </c>
      <c r="T222" t="s">
        <v>35</v>
      </c>
      <c r="U222">
        <f t="shared" si="99"/>
        <v>1000000</v>
      </c>
      <c r="V222">
        <f t="shared" si="79"/>
        <v>0</v>
      </c>
      <c r="W222">
        <f t="shared" si="82"/>
        <v>0</v>
      </c>
      <c r="X222">
        <f t="shared" si="82"/>
        <v>0</v>
      </c>
      <c r="Y222">
        <f t="shared" si="82"/>
        <v>0</v>
      </c>
      <c r="Z222">
        <f t="shared" si="82"/>
        <v>0</v>
      </c>
      <c r="AA222">
        <f t="shared" si="82"/>
        <v>0</v>
      </c>
      <c r="AB222">
        <f t="shared" si="82"/>
        <v>1000000</v>
      </c>
      <c r="AC222">
        <f t="shared" si="82"/>
        <v>0</v>
      </c>
      <c r="AD222" s="22">
        <f t="shared" si="87"/>
        <v>0</v>
      </c>
      <c r="AE222" s="22">
        <f t="shared" si="100"/>
        <v>200</v>
      </c>
      <c r="AF222" s="22">
        <f t="shared" si="101"/>
        <v>0</v>
      </c>
      <c r="AG222">
        <f t="shared" si="102"/>
        <v>0</v>
      </c>
      <c r="AH222">
        <f t="shared" si="103"/>
        <v>0</v>
      </c>
      <c r="AI222">
        <f t="shared" si="104"/>
        <v>0</v>
      </c>
      <c r="AK222" t="s">
        <v>1369</v>
      </c>
      <c r="AL222" t="s">
        <v>1370</v>
      </c>
      <c r="AM222" t="s">
        <v>35</v>
      </c>
      <c r="AN222">
        <v>1000000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1000000</v>
      </c>
      <c r="AV222">
        <v>0</v>
      </c>
      <c r="AW222">
        <v>0</v>
      </c>
      <c r="AX222">
        <v>200</v>
      </c>
      <c r="AY222">
        <v>0</v>
      </c>
      <c r="AZ222">
        <v>0</v>
      </c>
      <c r="BA222">
        <v>0</v>
      </c>
      <c r="BB222">
        <v>0</v>
      </c>
    </row>
    <row r="223" spans="1:54" x14ac:dyDescent="0.25">
      <c r="A223" s="26" t="s">
        <v>842</v>
      </c>
      <c r="B223" s="26" t="str">
        <f t="shared" si="88"/>
        <v>F06</v>
      </c>
      <c r="C223" s="26" t="str">
        <f t="shared" si="89"/>
        <v>T0</v>
      </c>
      <c r="D223" s="26" t="str">
        <f t="shared" si="90"/>
        <v>02</v>
      </c>
      <c r="E223" s="26" t="str">
        <f t="shared" si="91"/>
        <v>0500</v>
      </c>
      <c r="F223" t="str">
        <f t="shared" si="83"/>
        <v>MAA1</v>
      </c>
      <c r="G223" t="str">
        <f t="shared" si="84"/>
        <v>MEHQ</v>
      </c>
      <c r="H223" s="12" t="s">
        <v>905</v>
      </c>
      <c r="I223" t="str">
        <f t="shared" si="85"/>
        <v>Z11F</v>
      </c>
      <c r="J223" t="str">
        <f t="shared" si="86"/>
        <v>ISO-Tank</v>
      </c>
      <c r="K223" t="str">
        <f t="shared" si="92"/>
        <v>050</v>
      </c>
      <c r="L223" t="str">
        <f t="shared" si="93"/>
        <v>0</v>
      </c>
      <c r="M223" s="40">
        <f t="shared" si="94"/>
        <v>50</v>
      </c>
      <c r="N223" s="40" t="str">
        <f t="shared" si="95"/>
        <v>MEHQ</v>
      </c>
      <c r="O223" s="40">
        <f t="shared" si="96"/>
        <v>50</v>
      </c>
      <c r="P223" s="40" t="s">
        <v>629</v>
      </c>
      <c r="Q223" s="40" t="str">
        <f t="shared" si="97"/>
        <v>T0</v>
      </c>
      <c r="R223" t="str">
        <f t="shared" si="81"/>
        <v>Z11FMAA1T0MEHQ0500</v>
      </c>
      <c r="S223" t="str">
        <f t="shared" si="98"/>
        <v>MAA1 ISO-Tank MEHQ 50 ppm</v>
      </c>
      <c r="T223" t="s">
        <v>35</v>
      </c>
      <c r="U223">
        <f t="shared" si="99"/>
        <v>1000000</v>
      </c>
      <c r="V223">
        <f t="shared" si="79"/>
        <v>0</v>
      </c>
      <c r="W223">
        <f t="shared" si="82"/>
        <v>0</v>
      </c>
      <c r="X223">
        <f t="shared" si="82"/>
        <v>0</v>
      </c>
      <c r="Y223">
        <f t="shared" si="82"/>
        <v>0</v>
      </c>
      <c r="Z223">
        <f t="shared" si="82"/>
        <v>0</v>
      </c>
      <c r="AA223">
        <f t="shared" si="82"/>
        <v>0</v>
      </c>
      <c r="AB223">
        <f t="shared" si="82"/>
        <v>1000000</v>
      </c>
      <c r="AC223">
        <f t="shared" si="82"/>
        <v>0</v>
      </c>
      <c r="AD223" s="22">
        <f t="shared" si="87"/>
        <v>0</v>
      </c>
      <c r="AE223" s="22">
        <f t="shared" si="100"/>
        <v>0</v>
      </c>
      <c r="AF223" s="22">
        <f t="shared" si="101"/>
        <v>0</v>
      </c>
      <c r="AG223">
        <f t="shared" si="102"/>
        <v>0</v>
      </c>
      <c r="AH223">
        <f t="shared" si="103"/>
        <v>0</v>
      </c>
      <c r="AI223">
        <f t="shared" si="104"/>
        <v>0</v>
      </c>
      <c r="AK223" t="s">
        <v>1371</v>
      </c>
      <c r="AL223" t="s">
        <v>1372</v>
      </c>
      <c r="AM223" t="s">
        <v>35</v>
      </c>
      <c r="AN223">
        <v>1000000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1000000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1:54" x14ac:dyDescent="0.25">
      <c r="A224" s="26" t="s">
        <v>843</v>
      </c>
      <c r="B224" s="26" t="str">
        <f t="shared" si="88"/>
        <v>F06</v>
      </c>
      <c r="C224" s="26" t="str">
        <f t="shared" si="89"/>
        <v>T0</v>
      </c>
      <c r="D224" s="26" t="str">
        <f t="shared" si="90"/>
        <v>02</v>
      </c>
      <c r="E224" s="26" t="str">
        <f t="shared" si="91"/>
        <v>2500</v>
      </c>
      <c r="F224" t="str">
        <f t="shared" si="83"/>
        <v>MAA1</v>
      </c>
      <c r="G224" t="str">
        <f t="shared" si="84"/>
        <v>MEHQ</v>
      </c>
      <c r="H224" s="12" t="s">
        <v>905</v>
      </c>
      <c r="I224" t="str">
        <f t="shared" si="85"/>
        <v>Z11F</v>
      </c>
      <c r="J224" t="str">
        <f t="shared" si="86"/>
        <v>ISO-Tank</v>
      </c>
      <c r="K224" t="str">
        <f t="shared" si="92"/>
        <v>250</v>
      </c>
      <c r="L224" t="str">
        <f t="shared" si="93"/>
        <v>0</v>
      </c>
      <c r="M224" s="40">
        <f t="shared" si="94"/>
        <v>250</v>
      </c>
      <c r="N224" s="40" t="str">
        <f t="shared" si="95"/>
        <v>MEHQ</v>
      </c>
      <c r="O224" s="40">
        <f t="shared" si="96"/>
        <v>50</v>
      </c>
      <c r="P224" s="40" t="s">
        <v>629</v>
      </c>
      <c r="Q224" s="40" t="str">
        <f t="shared" si="97"/>
        <v>T0</v>
      </c>
      <c r="R224" t="str">
        <f t="shared" si="81"/>
        <v>Z11FMAA1T0MEHQ2500</v>
      </c>
      <c r="S224" t="str">
        <f t="shared" si="98"/>
        <v>MAA1 ISO-Tank MEHQ 250 ppm</v>
      </c>
      <c r="T224" t="s">
        <v>35</v>
      </c>
      <c r="U224">
        <f t="shared" si="99"/>
        <v>1000000</v>
      </c>
      <c r="V224">
        <f t="shared" si="79"/>
        <v>0</v>
      </c>
      <c r="W224">
        <f t="shared" si="82"/>
        <v>0</v>
      </c>
      <c r="X224">
        <f t="shared" si="82"/>
        <v>0</v>
      </c>
      <c r="Y224">
        <f t="shared" si="82"/>
        <v>0</v>
      </c>
      <c r="Z224">
        <f t="shared" si="82"/>
        <v>0</v>
      </c>
      <c r="AA224">
        <f t="shared" si="82"/>
        <v>0</v>
      </c>
      <c r="AB224">
        <f t="shared" si="82"/>
        <v>1000000</v>
      </c>
      <c r="AC224">
        <f t="shared" si="82"/>
        <v>0</v>
      </c>
      <c r="AD224" s="22">
        <f t="shared" si="87"/>
        <v>0</v>
      </c>
      <c r="AE224" s="22">
        <f t="shared" si="100"/>
        <v>200</v>
      </c>
      <c r="AF224" s="22">
        <f t="shared" si="101"/>
        <v>0</v>
      </c>
      <c r="AG224">
        <f t="shared" si="102"/>
        <v>0</v>
      </c>
      <c r="AH224">
        <f t="shared" si="103"/>
        <v>0</v>
      </c>
      <c r="AI224">
        <f t="shared" si="104"/>
        <v>0</v>
      </c>
      <c r="AK224" t="s">
        <v>1373</v>
      </c>
      <c r="AL224" t="s">
        <v>1374</v>
      </c>
      <c r="AM224" t="s">
        <v>35</v>
      </c>
      <c r="AN224">
        <v>1000000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1000000</v>
      </c>
      <c r="AV224">
        <v>0</v>
      </c>
      <c r="AW224">
        <v>0</v>
      </c>
      <c r="AX224">
        <v>200</v>
      </c>
      <c r="AY224">
        <v>0</v>
      </c>
      <c r="AZ224">
        <v>0</v>
      </c>
      <c r="BA224">
        <v>0</v>
      </c>
      <c r="BB224">
        <v>0</v>
      </c>
    </row>
    <row r="225" spans="1:54" x14ac:dyDescent="0.25">
      <c r="A225" s="26" t="s">
        <v>844</v>
      </c>
      <c r="B225" s="26" t="str">
        <f t="shared" si="88"/>
        <v>F07</v>
      </c>
      <c r="C225" s="26" t="str">
        <f t="shared" si="89"/>
        <v>DP</v>
      </c>
      <c r="D225" s="26" t="str">
        <f t="shared" si="90"/>
        <v>02</v>
      </c>
      <c r="E225" s="26" t="str">
        <f t="shared" si="91"/>
        <v>2000</v>
      </c>
      <c r="F225" t="str">
        <f t="shared" si="83"/>
        <v>MAA2</v>
      </c>
      <c r="G225" t="str">
        <f t="shared" si="84"/>
        <v>MEHQ</v>
      </c>
      <c r="H225" s="12" t="s">
        <v>905</v>
      </c>
      <c r="I225" t="str">
        <f t="shared" si="85"/>
        <v>Z11F</v>
      </c>
      <c r="J225" t="str">
        <f t="shared" si="86"/>
        <v>Drum Plastic</v>
      </c>
      <c r="K225" t="str">
        <f t="shared" si="92"/>
        <v>200</v>
      </c>
      <c r="L225" t="str">
        <f t="shared" si="93"/>
        <v>0</v>
      </c>
      <c r="M225" s="40">
        <f t="shared" si="94"/>
        <v>200</v>
      </c>
      <c r="N225" s="40" t="str">
        <f t="shared" si="95"/>
        <v>MEHQ</v>
      </c>
      <c r="O225" s="40">
        <f t="shared" si="96"/>
        <v>50</v>
      </c>
      <c r="P225" s="40" t="s">
        <v>629</v>
      </c>
      <c r="Q225" s="40" t="str">
        <f t="shared" si="97"/>
        <v>DPMAA</v>
      </c>
      <c r="R225" t="str">
        <f t="shared" si="81"/>
        <v>Z11FMAA2DPMEHQ2000</v>
      </c>
      <c r="S225" t="str">
        <f t="shared" si="98"/>
        <v>MAA2 Drum Plastic MEHQ 200 ppm</v>
      </c>
      <c r="T225" t="s">
        <v>35</v>
      </c>
      <c r="U225">
        <f t="shared" si="99"/>
        <v>1000000</v>
      </c>
      <c r="V225">
        <f t="shared" si="79"/>
        <v>0</v>
      </c>
      <c r="W225">
        <f t="shared" si="82"/>
        <v>0</v>
      </c>
      <c r="X225">
        <f t="shared" si="82"/>
        <v>0</v>
      </c>
      <c r="Y225">
        <f t="shared" si="82"/>
        <v>0</v>
      </c>
      <c r="Z225">
        <f t="shared" si="82"/>
        <v>0</v>
      </c>
      <c r="AA225">
        <f t="shared" si="82"/>
        <v>0</v>
      </c>
      <c r="AB225">
        <f t="shared" si="82"/>
        <v>0</v>
      </c>
      <c r="AC225">
        <f t="shared" si="82"/>
        <v>1000000</v>
      </c>
      <c r="AD225" s="22">
        <f t="shared" si="87"/>
        <v>0</v>
      </c>
      <c r="AE225" s="22">
        <f t="shared" si="100"/>
        <v>150</v>
      </c>
      <c r="AF225" s="22">
        <f t="shared" si="101"/>
        <v>0</v>
      </c>
      <c r="AG225">
        <f t="shared" si="102"/>
        <v>5000</v>
      </c>
      <c r="AH225">
        <f t="shared" si="103"/>
        <v>0</v>
      </c>
      <c r="AI225">
        <f t="shared" si="104"/>
        <v>0</v>
      </c>
      <c r="AK225" t="s">
        <v>1375</v>
      </c>
      <c r="AL225" t="s">
        <v>1376</v>
      </c>
      <c r="AM225" t="s">
        <v>35</v>
      </c>
      <c r="AN225">
        <v>1000000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1000000</v>
      </c>
      <c r="AW225">
        <v>0</v>
      </c>
      <c r="AX225">
        <v>150</v>
      </c>
      <c r="AY225">
        <v>0</v>
      </c>
      <c r="AZ225">
        <v>5000</v>
      </c>
      <c r="BA225">
        <v>0</v>
      </c>
      <c r="BB225">
        <v>0</v>
      </c>
    </row>
    <row r="226" spans="1:54" x14ac:dyDescent="0.25">
      <c r="A226" s="26" t="s">
        <v>845</v>
      </c>
      <c r="B226" s="26" t="str">
        <f t="shared" si="88"/>
        <v>F07</v>
      </c>
      <c r="C226" s="26" t="str">
        <f t="shared" si="89"/>
        <v>DP</v>
      </c>
      <c r="D226" s="26" t="str">
        <f t="shared" si="90"/>
        <v>02</v>
      </c>
      <c r="E226" s="26" t="str">
        <f t="shared" si="91"/>
        <v>2500</v>
      </c>
      <c r="F226" t="str">
        <f t="shared" si="83"/>
        <v>MAA2</v>
      </c>
      <c r="G226" t="str">
        <f t="shared" si="84"/>
        <v>MEHQ</v>
      </c>
      <c r="H226" s="12" t="s">
        <v>905</v>
      </c>
      <c r="I226" t="str">
        <f t="shared" si="85"/>
        <v>Z11F</v>
      </c>
      <c r="J226" t="str">
        <f t="shared" si="86"/>
        <v>Drum Plastic</v>
      </c>
      <c r="K226" t="str">
        <f t="shared" si="92"/>
        <v>250</v>
      </c>
      <c r="L226" t="str">
        <f t="shared" si="93"/>
        <v>0</v>
      </c>
      <c r="M226" s="40">
        <f t="shared" si="94"/>
        <v>250</v>
      </c>
      <c r="N226" s="40" t="str">
        <f t="shared" si="95"/>
        <v>MEHQ</v>
      </c>
      <c r="O226" s="40">
        <f t="shared" si="96"/>
        <v>50</v>
      </c>
      <c r="P226" s="40" t="s">
        <v>629</v>
      </c>
      <c r="Q226" s="40" t="str">
        <f t="shared" si="97"/>
        <v>DPMAA</v>
      </c>
      <c r="R226" t="str">
        <f t="shared" si="81"/>
        <v>Z11FMAA2DPMEHQ2500</v>
      </c>
      <c r="S226" t="str">
        <f t="shared" si="98"/>
        <v>MAA2 Drum Plastic MEHQ 250 ppm</v>
      </c>
      <c r="T226" t="s">
        <v>35</v>
      </c>
      <c r="U226">
        <f t="shared" si="99"/>
        <v>1000000</v>
      </c>
      <c r="V226">
        <f t="shared" si="79"/>
        <v>0</v>
      </c>
      <c r="W226">
        <f t="shared" si="82"/>
        <v>0</v>
      </c>
      <c r="X226">
        <f t="shared" si="82"/>
        <v>0</v>
      </c>
      <c r="Y226">
        <f t="shared" si="82"/>
        <v>0</v>
      </c>
      <c r="Z226">
        <f t="shared" si="82"/>
        <v>0</v>
      </c>
      <c r="AA226">
        <f t="shared" si="82"/>
        <v>0</v>
      </c>
      <c r="AB226">
        <f t="shared" si="82"/>
        <v>0</v>
      </c>
      <c r="AC226">
        <f t="shared" si="82"/>
        <v>1000000</v>
      </c>
      <c r="AD226" s="22">
        <f t="shared" si="87"/>
        <v>0</v>
      </c>
      <c r="AE226" s="22">
        <f t="shared" si="100"/>
        <v>200</v>
      </c>
      <c r="AF226" s="22">
        <f t="shared" si="101"/>
        <v>0</v>
      </c>
      <c r="AG226">
        <f t="shared" si="102"/>
        <v>5000</v>
      </c>
      <c r="AH226">
        <f t="shared" si="103"/>
        <v>0</v>
      </c>
      <c r="AI226">
        <f t="shared" si="104"/>
        <v>0</v>
      </c>
      <c r="AK226" t="s">
        <v>1377</v>
      </c>
      <c r="AL226" t="s">
        <v>1378</v>
      </c>
      <c r="AM226" t="s">
        <v>35</v>
      </c>
      <c r="AN226">
        <v>1000000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1000000</v>
      </c>
      <c r="AW226">
        <v>0</v>
      </c>
      <c r="AX226">
        <v>200</v>
      </c>
      <c r="AY226">
        <v>0</v>
      </c>
      <c r="AZ226">
        <v>5000</v>
      </c>
      <c r="BA226">
        <v>0</v>
      </c>
      <c r="BB226">
        <v>0</v>
      </c>
    </row>
    <row r="227" spans="1:54" x14ac:dyDescent="0.25">
      <c r="A227" s="26" t="s">
        <v>846</v>
      </c>
      <c r="B227" s="26" t="str">
        <f t="shared" si="88"/>
        <v>F07</v>
      </c>
      <c r="C227" s="26" t="str">
        <f t="shared" si="89"/>
        <v>LT</v>
      </c>
      <c r="D227" s="26" t="str">
        <f t="shared" si="90"/>
        <v>02</v>
      </c>
      <c r="E227" s="26" t="str">
        <f t="shared" si="91"/>
        <v>2500</v>
      </c>
      <c r="F227" t="str">
        <f t="shared" si="83"/>
        <v>MAA2</v>
      </c>
      <c r="G227" t="str">
        <f t="shared" si="84"/>
        <v>MEHQ</v>
      </c>
      <c r="H227" s="12" t="s">
        <v>905</v>
      </c>
      <c r="I227" t="str">
        <f t="shared" si="85"/>
        <v>Z11F</v>
      </c>
      <c r="J227" t="str">
        <f t="shared" si="86"/>
        <v>Lorry-Tank</v>
      </c>
      <c r="K227" t="str">
        <f t="shared" si="92"/>
        <v>250</v>
      </c>
      <c r="L227" t="str">
        <f t="shared" si="93"/>
        <v>0</v>
      </c>
      <c r="M227" s="40">
        <f t="shared" si="94"/>
        <v>250</v>
      </c>
      <c r="N227" s="40" t="str">
        <f t="shared" si="95"/>
        <v>MEHQ</v>
      </c>
      <c r="O227" s="40">
        <f t="shared" si="96"/>
        <v>50</v>
      </c>
      <c r="P227" s="40" t="s">
        <v>629</v>
      </c>
      <c r="Q227" s="40" t="str">
        <f t="shared" si="97"/>
        <v>LT</v>
      </c>
      <c r="R227" t="str">
        <f t="shared" si="81"/>
        <v>Z11FMAA2LTMEHQ2500</v>
      </c>
      <c r="S227" t="str">
        <f t="shared" si="98"/>
        <v>MAA2 Lorry-Tank MEHQ 250 ppm</v>
      </c>
      <c r="T227" t="s">
        <v>35</v>
      </c>
      <c r="U227">
        <f t="shared" si="99"/>
        <v>1000000</v>
      </c>
      <c r="V227">
        <f t="shared" si="79"/>
        <v>0</v>
      </c>
      <c r="W227">
        <f t="shared" si="82"/>
        <v>0</v>
      </c>
      <c r="X227">
        <f t="shared" si="82"/>
        <v>0</v>
      </c>
      <c r="Y227">
        <f t="shared" si="82"/>
        <v>0</v>
      </c>
      <c r="Z227">
        <f t="shared" si="82"/>
        <v>0</v>
      </c>
      <c r="AA227">
        <f t="shared" si="82"/>
        <v>0</v>
      </c>
      <c r="AB227">
        <f t="shared" si="82"/>
        <v>0</v>
      </c>
      <c r="AC227">
        <f t="shared" si="82"/>
        <v>1000000</v>
      </c>
      <c r="AD227" s="22">
        <f t="shared" si="87"/>
        <v>0</v>
      </c>
      <c r="AE227" s="22">
        <f t="shared" si="100"/>
        <v>200</v>
      </c>
      <c r="AF227" s="22">
        <f t="shared" si="101"/>
        <v>0</v>
      </c>
      <c r="AG227">
        <f t="shared" si="102"/>
        <v>0</v>
      </c>
      <c r="AH227">
        <f t="shared" si="103"/>
        <v>0</v>
      </c>
      <c r="AI227">
        <f t="shared" si="104"/>
        <v>0</v>
      </c>
      <c r="AK227" t="s">
        <v>1379</v>
      </c>
      <c r="AL227" t="s">
        <v>1380</v>
      </c>
      <c r="AM227" t="s">
        <v>35</v>
      </c>
      <c r="AN227">
        <v>1000000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1000000</v>
      </c>
      <c r="AW227">
        <v>0</v>
      </c>
      <c r="AX227">
        <v>200</v>
      </c>
      <c r="AY227">
        <v>0</v>
      </c>
      <c r="AZ227">
        <v>0</v>
      </c>
      <c r="BA227">
        <v>0</v>
      </c>
      <c r="BB227">
        <v>0</v>
      </c>
    </row>
    <row r="228" spans="1:54" x14ac:dyDescent="0.25">
      <c r="A228" s="26" t="s">
        <v>847</v>
      </c>
      <c r="B228" s="26" t="str">
        <f t="shared" si="88"/>
        <v>F07</v>
      </c>
      <c r="C228" s="26" t="str">
        <f t="shared" si="89"/>
        <v>T0</v>
      </c>
      <c r="D228" s="26" t="str">
        <f t="shared" si="90"/>
        <v>02</v>
      </c>
      <c r="E228" s="26" t="str">
        <f t="shared" si="91"/>
        <v>0500</v>
      </c>
      <c r="F228" t="str">
        <f t="shared" si="83"/>
        <v>MAA2</v>
      </c>
      <c r="G228" t="str">
        <f t="shared" si="84"/>
        <v>MEHQ</v>
      </c>
      <c r="H228" s="12" t="s">
        <v>905</v>
      </c>
      <c r="I228" t="str">
        <f t="shared" si="85"/>
        <v>Z11F</v>
      </c>
      <c r="J228" t="str">
        <f t="shared" si="86"/>
        <v>ISO-Tank</v>
      </c>
      <c r="K228" t="str">
        <f t="shared" si="92"/>
        <v>050</v>
      </c>
      <c r="L228" t="str">
        <f t="shared" si="93"/>
        <v>0</v>
      </c>
      <c r="M228" s="40">
        <f t="shared" si="94"/>
        <v>50</v>
      </c>
      <c r="N228" s="40" t="str">
        <f t="shared" si="95"/>
        <v>MEHQ</v>
      </c>
      <c r="O228" s="40">
        <f t="shared" si="96"/>
        <v>50</v>
      </c>
      <c r="P228" s="40" t="s">
        <v>629</v>
      </c>
      <c r="Q228" s="40" t="str">
        <f t="shared" si="97"/>
        <v>T0</v>
      </c>
      <c r="R228" t="str">
        <f t="shared" si="81"/>
        <v>Z11FMAA2T0MEHQ0500</v>
      </c>
      <c r="S228" t="str">
        <f t="shared" si="98"/>
        <v>MAA2 ISO-Tank MEHQ 50 ppm</v>
      </c>
      <c r="T228" t="s">
        <v>35</v>
      </c>
      <c r="U228">
        <f t="shared" si="99"/>
        <v>1000000</v>
      </c>
      <c r="V228">
        <f t="shared" si="79"/>
        <v>0</v>
      </c>
      <c r="W228">
        <f t="shared" si="82"/>
        <v>0</v>
      </c>
      <c r="X228">
        <f t="shared" si="82"/>
        <v>0</v>
      </c>
      <c r="Y228">
        <f t="shared" si="82"/>
        <v>0</v>
      </c>
      <c r="Z228">
        <f t="shared" si="82"/>
        <v>0</v>
      </c>
      <c r="AA228">
        <f t="shared" si="82"/>
        <v>0</v>
      </c>
      <c r="AB228">
        <f t="shared" si="82"/>
        <v>0</v>
      </c>
      <c r="AC228">
        <f t="shared" si="82"/>
        <v>1000000</v>
      </c>
      <c r="AD228" s="22">
        <f t="shared" si="87"/>
        <v>0</v>
      </c>
      <c r="AE228" s="22">
        <f t="shared" si="100"/>
        <v>0</v>
      </c>
      <c r="AF228" s="22">
        <f t="shared" si="101"/>
        <v>0</v>
      </c>
      <c r="AG228">
        <f t="shared" si="102"/>
        <v>0</v>
      </c>
      <c r="AH228">
        <f t="shared" si="103"/>
        <v>0</v>
      </c>
      <c r="AI228">
        <f t="shared" si="104"/>
        <v>0</v>
      </c>
      <c r="AK228" t="s">
        <v>1381</v>
      </c>
      <c r="AL228" t="s">
        <v>1382</v>
      </c>
      <c r="AM228" t="s">
        <v>35</v>
      </c>
      <c r="AN228">
        <v>1000000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1000000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1:54" x14ac:dyDescent="0.25">
      <c r="A229" s="26" t="s">
        <v>848</v>
      </c>
      <c r="B229" s="26" t="str">
        <f t="shared" si="88"/>
        <v>F07</v>
      </c>
      <c r="C229" s="26" t="str">
        <f t="shared" si="89"/>
        <v>T0</v>
      </c>
      <c r="D229" s="26" t="str">
        <f t="shared" si="90"/>
        <v>02</v>
      </c>
      <c r="E229" s="26" t="str">
        <f t="shared" si="91"/>
        <v>2500</v>
      </c>
      <c r="F229" t="str">
        <f t="shared" si="83"/>
        <v>MAA2</v>
      </c>
      <c r="G229" t="str">
        <f t="shared" si="84"/>
        <v>MEHQ</v>
      </c>
      <c r="H229" s="12" t="s">
        <v>905</v>
      </c>
      <c r="I229" t="str">
        <f t="shared" si="85"/>
        <v>Z11F</v>
      </c>
      <c r="J229" t="str">
        <f t="shared" si="86"/>
        <v>ISO-Tank</v>
      </c>
      <c r="K229" t="str">
        <f t="shared" si="92"/>
        <v>250</v>
      </c>
      <c r="L229" t="str">
        <f t="shared" si="93"/>
        <v>0</v>
      </c>
      <c r="M229" s="40">
        <f t="shared" si="94"/>
        <v>250</v>
      </c>
      <c r="N229" s="40" t="str">
        <f t="shared" si="95"/>
        <v>MEHQ</v>
      </c>
      <c r="O229" s="40">
        <f t="shared" si="96"/>
        <v>50</v>
      </c>
      <c r="P229" s="40" t="s">
        <v>629</v>
      </c>
      <c r="Q229" s="40" t="str">
        <f t="shared" si="97"/>
        <v>T0</v>
      </c>
      <c r="R229" t="str">
        <f t="shared" si="81"/>
        <v>Z11FMAA2T0MEHQ2500</v>
      </c>
      <c r="S229" t="str">
        <f t="shared" si="98"/>
        <v>MAA2 ISO-Tank MEHQ 250 ppm</v>
      </c>
      <c r="T229" t="s">
        <v>35</v>
      </c>
      <c r="U229">
        <f t="shared" si="99"/>
        <v>1000000</v>
      </c>
      <c r="V229">
        <f t="shared" si="79"/>
        <v>0</v>
      </c>
      <c r="W229">
        <f t="shared" si="82"/>
        <v>0</v>
      </c>
      <c r="X229">
        <f t="shared" si="82"/>
        <v>0</v>
      </c>
      <c r="Y229">
        <f t="shared" si="82"/>
        <v>0</v>
      </c>
      <c r="Z229">
        <f t="shared" si="82"/>
        <v>0</v>
      </c>
      <c r="AA229">
        <f t="shared" si="82"/>
        <v>0</v>
      </c>
      <c r="AB229">
        <f t="shared" si="82"/>
        <v>0</v>
      </c>
      <c r="AC229">
        <f t="shared" si="82"/>
        <v>1000000</v>
      </c>
      <c r="AD229" s="22">
        <f t="shared" si="87"/>
        <v>0</v>
      </c>
      <c r="AE229" s="22">
        <f t="shared" si="100"/>
        <v>200</v>
      </c>
      <c r="AF229" s="22">
        <f t="shared" si="101"/>
        <v>0</v>
      </c>
      <c r="AG229">
        <f t="shared" si="102"/>
        <v>0</v>
      </c>
      <c r="AH229">
        <f t="shared" si="103"/>
        <v>0</v>
      </c>
      <c r="AI229">
        <f t="shared" si="104"/>
        <v>0</v>
      </c>
      <c r="AK229" t="s">
        <v>1383</v>
      </c>
      <c r="AL229" t="s">
        <v>1384</v>
      </c>
      <c r="AM229" t="s">
        <v>35</v>
      </c>
      <c r="AN229">
        <v>1000000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1000000</v>
      </c>
      <c r="AW229">
        <v>0</v>
      </c>
      <c r="AX229">
        <v>200</v>
      </c>
      <c r="AY229">
        <v>0</v>
      </c>
      <c r="AZ229">
        <v>0</v>
      </c>
      <c r="BA229">
        <v>0</v>
      </c>
      <c r="BB229">
        <v>0</v>
      </c>
    </row>
    <row r="230" spans="1:54" x14ac:dyDescent="0.25">
      <c r="A230" s="26" t="s">
        <v>849</v>
      </c>
      <c r="B230" s="26" t="str">
        <f t="shared" si="88"/>
        <v>F08</v>
      </c>
      <c r="C230" s="26" t="str">
        <f t="shared" si="89"/>
        <v>DN</v>
      </c>
      <c r="D230" s="26" t="str">
        <f t="shared" si="90"/>
        <v>02</v>
      </c>
      <c r="E230" s="26" t="str">
        <f t="shared" si="91"/>
        <v>0100</v>
      </c>
      <c r="F230" t="str">
        <f t="shared" si="83"/>
        <v>NBMA2</v>
      </c>
      <c r="G230" t="str">
        <f t="shared" si="84"/>
        <v>MEHQ</v>
      </c>
      <c r="H230" s="12" t="s">
        <v>905</v>
      </c>
      <c r="I230" t="str">
        <f t="shared" si="85"/>
        <v>Z11F</v>
      </c>
      <c r="J230" t="str">
        <f t="shared" si="86"/>
        <v>Drum Non-Zinc</v>
      </c>
      <c r="K230" t="str">
        <f t="shared" si="92"/>
        <v>010</v>
      </c>
      <c r="L230" t="str">
        <f t="shared" si="93"/>
        <v>0</v>
      </c>
      <c r="M230" s="40">
        <f t="shared" si="94"/>
        <v>10</v>
      </c>
      <c r="N230" s="40" t="str">
        <f t="shared" si="95"/>
        <v>IA</v>
      </c>
      <c r="O230" s="40">
        <f t="shared" si="96"/>
        <v>5</v>
      </c>
      <c r="P230" s="40" t="s">
        <v>950</v>
      </c>
      <c r="Q230" s="40" t="str">
        <f t="shared" si="97"/>
        <v>DNBMA</v>
      </c>
      <c r="R230" t="str">
        <f t="shared" si="81"/>
        <v>Z11FNBMA2DNMEHQ0100</v>
      </c>
      <c r="S230" t="str">
        <f t="shared" si="98"/>
        <v>NBMA2 Drum Non-Zinc MEHQ 10 ppm</v>
      </c>
      <c r="T230" t="s">
        <v>35</v>
      </c>
      <c r="U230">
        <f t="shared" si="99"/>
        <v>900000</v>
      </c>
      <c r="V230">
        <f t="shared" ref="V230:V261" si="105">IF($F230=V$12,$U$24,0)</f>
        <v>0</v>
      </c>
      <c r="W230">
        <f t="shared" si="82"/>
        <v>0</v>
      </c>
      <c r="X230">
        <f t="shared" si="82"/>
        <v>0</v>
      </c>
      <c r="Y230">
        <f t="shared" si="82"/>
        <v>0</v>
      </c>
      <c r="Z230">
        <f t="shared" si="82"/>
        <v>0</v>
      </c>
      <c r="AA230">
        <f t="shared" si="82"/>
        <v>1000000</v>
      </c>
      <c r="AB230">
        <f t="shared" si="82"/>
        <v>0</v>
      </c>
      <c r="AC230">
        <f t="shared" si="82"/>
        <v>0</v>
      </c>
      <c r="AD230" s="22">
        <f t="shared" si="87"/>
        <v>0</v>
      </c>
      <c r="AE230" s="22">
        <f t="shared" si="100"/>
        <v>9</v>
      </c>
      <c r="AF230" s="22">
        <f t="shared" si="101"/>
        <v>0</v>
      </c>
      <c r="AG230">
        <f t="shared" si="102"/>
        <v>0</v>
      </c>
      <c r="AH230">
        <f t="shared" si="103"/>
        <v>5000</v>
      </c>
      <c r="AI230">
        <f t="shared" si="104"/>
        <v>0</v>
      </c>
      <c r="AK230" t="s">
        <v>1385</v>
      </c>
      <c r="AL230" t="s">
        <v>1386</v>
      </c>
      <c r="AM230" t="s">
        <v>35</v>
      </c>
      <c r="AN230">
        <v>900000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1000000</v>
      </c>
      <c r="AU230">
        <v>0</v>
      </c>
      <c r="AV230">
        <v>0</v>
      </c>
      <c r="AW230">
        <v>0</v>
      </c>
      <c r="AX230">
        <v>9</v>
      </c>
      <c r="AY230">
        <v>0</v>
      </c>
      <c r="AZ230">
        <v>0</v>
      </c>
      <c r="BA230">
        <v>5000</v>
      </c>
      <c r="BB230">
        <v>0</v>
      </c>
    </row>
    <row r="231" spans="1:54" x14ac:dyDescent="0.25">
      <c r="A231" s="26" t="s">
        <v>850</v>
      </c>
      <c r="B231" s="26" t="str">
        <f t="shared" si="88"/>
        <v>F08</v>
      </c>
      <c r="C231" s="26" t="str">
        <f t="shared" si="89"/>
        <v>DN</v>
      </c>
      <c r="D231" s="26" t="str">
        <f t="shared" si="90"/>
        <v>02</v>
      </c>
      <c r="E231" s="26" t="str">
        <f t="shared" si="91"/>
        <v>0250</v>
      </c>
      <c r="F231" t="str">
        <f t="shared" si="83"/>
        <v>NBMA2</v>
      </c>
      <c r="G231" t="str">
        <f t="shared" si="84"/>
        <v>MEHQ</v>
      </c>
      <c r="H231" s="12" t="s">
        <v>905</v>
      </c>
      <c r="I231" t="str">
        <f t="shared" si="85"/>
        <v>Z11F</v>
      </c>
      <c r="J231" t="str">
        <f t="shared" si="86"/>
        <v>Drum Non-Zinc</v>
      </c>
      <c r="K231" t="str">
        <f t="shared" si="92"/>
        <v>025</v>
      </c>
      <c r="L231" t="str">
        <f t="shared" si="93"/>
        <v>0</v>
      </c>
      <c r="M231" s="40">
        <f t="shared" si="94"/>
        <v>25</v>
      </c>
      <c r="N231" s="40" t="str">
        <f t="shared" si="95"/>
        <v>IA</v>
      </c>
      <c r="O231" s="40">
        <f t="shared" si="96"/>
        <v>5</v>
      </c>
      <c r="P231" s="40" t="s">
        <v>950</v>
      </c>
      <c r="Q231" s="40" t="str">
        <f t="shared" si="97"/>
        <v>DNBMA</v>
      </c>
      <c r="R231" t="str">
        <f t="shared" si="81"/>
        <v>Z11FNBMA2DNMEHQ0250</v>
      </c>
      <c r="S231" t="str">
        <f t="shared" si="98"/>
        <v>NBMA2 Drum Non-Zinc MEHQ 25 ppm</v>
      </c>
      <c r="T231" t="s">
        <v>35</v>
      </c>
      <c r="U231">
        <f t="shared" si="99"/>
        <v>900000</v>
      </c>
      <c r="V231">
        <f t="shared" si="105"/>
        <v>0</v>
      </c>
      <c r="W231">
        <f t="shared" si="82"/>
        <v>0</v>
      </c>
      <c r="X231">
        <f t="shared" si="82"/>
        <v>0</v>
      </c>
      <c r="Y231">
        <f t="shared" si="82"/>
        <v>0</v>
      </c>
      <c r="Z231">
        <f t="shared" si="82"/>
        <v>0</v>
      </c>
      <c r="AA231">
        <f t="shared" si="82"/>
        <v>1000000</v>
      </c>
      <c r="AB231">
        <f t="shared" si="82"/>
        <v>0</v>
      </c>
      <c r="AC231">
        <f t="shared" si="82"/>
        <v>0</v>
      </c>
      <c r="AD231" s="22">
        <f t="shared" si="87"/>
        <v>0</v>
      </c>
      <c r="AE231" s="22">
        <f t="shared" si="100"/>
        <v>22.5</v>
      </c>
      <c r="AF231" s="22">
        <f t="shared" si="101"/>
        <v>0</v>
      </c>
      <c r="AG231">
        <f t="shared" si="102"/>
        <v>0</v>
      </c>
      <c r="AH231">
        <f t="shared" si="103"/>
        <v>5000</v>
      </c>
      <c r="AI231">
        <f t="shared" si="104"/>
        <v>0</v>
      </c>
      <c r="AK231" t="s">
        <v>1387</v>
      </c>
      <c r="AL231" t="s">
        <v>1388</v>
      </c>
      <c r="AM231" t="s">
        <v>35</v>
      </c>
      <c r="AN231">
        <v>900000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1000000</v>
      </c>
      <c r="AU231">
        <v>0</v>
      </c>
      <c r="AV231">
        <v>0</v>
      </c>
      <c r="AW231">
        <v>0</v>
      </c>
      <c r="AX231">
        <v>22.5</v>
      </c>
      <c r="AY231">
        <v>0</v>
      </c>
      <c r="AZ231">
        <v>0</v>
      </c>
      <c r="BA231">
        <v>5000</v>
      </c>
      <c r="BB231">
        <v>0</v>
      </c>
    </row>
    <row r="232" spans="1:54" x14ac:dyDescent="0.25">
      <c r="A232" s="26" t="s">
        <v>851</v>
      </c>
      <c r="B232" s="26" t="str">
        <f t="shared" si="88"/>
        <v>F08</v>
      </c>
      <c r="C232" s="26" t="str">
        <f t="shared" si="89"/>
        <v>DN</v>
      </c>
      <c r="D232" s="26" t="str">
        <f t="shared" si="90"/>
        <v>02</v>
      </c>
      <c r="E232" s="26" t="str">
        <f t="shared" si="91"/>
        <v>0500</v>
      </c>
      <c r="F232" t="str">
        <f t="shared" si="83"/>
        <v>NBMA2</v>
      </c>
      <c r="G232" t="str">
        <f t="shared" si="84"/>
        <v>MEHQ</v>
      </c>
      <c r="H232" s="12" t="s">
        <v>905</v>
      </c>
      <c r="I232" t="str">
        <f t="shared" si="85"/>
        <v>Z11F</v>
      </c>
      <c r="J232" t="str">
        <f t="shared" si="86"/>
        <v>Drum Non-Zinc</v>
      </c>
      <c r="K232" t="str">
        <f t="shared" si="92"/>
        <v>050</v>
      </c>
      <c r="L232" t="str">
        <f t="shared" si="93"/>
        <v>0</v>
      </c>
      <c r="M232" s="40">
        <f t="shared" si="94"/>
        <v>50</v>
      </c>
      <c r="N232" s="40" t="str">
        <f t="shared" si="95"/>
        <v>IA</v>
      </c>
      <c r="O232" s="40">
        <f t="shared" si="96"/>
        <v>5</v>
      </c>
      <c r="P232" s="40" t="s">
        <v>950</v>
      </c>
      <c r="Q232" s="40" t="str">
        <f t="shared" si="97"/>
        <v>DNBMA</v>
      </c>
      <c r="R232" t="str">
        <f t="shared" si="81"/>
        <v>Z11FNBMA2DNMEHQ0500</v>
      </c>
      <c r="S232" t="str">
        <f t="shared" si="98"/>
        <v>NBMA2 Drum Non-Zinc MEHQ 50 ppm</v>
      </c>
      <c r="T232" t="s">
        <v>35</v>
      </c>
      <c r="U232">
        <f t="shared" si="99"/>
        <v>900000</v>
      </c>
      <c r="V232">
        <f t="shared" si="105"/>
        <v>0</v>
      </c>
      <c r="W232">
        <f t="shared" si="82"/>
        <v>0</v>
      </c>
      <c r="X232">
        <f t="shared" si="82"/>
        <v>0</v>
      </c>
      <c r="Y232">
        <f t="shared" si="82"/>
        <v>0</v>
      </c>
      <c r="Z232">
        <f t="shared" si="82"/>
        <v>0</v>
      </c>
      <c r="AA232">
        <f t="shared" si="82"/>
        <v>1000000</v>
      </c>
      <c r="AB232">
        <f t="shared" si="82"/>
        <v>0</v>
      </c>
      <c r="AC232">
        <f t="shared" si="82"/>
        <v>0</v>
      </c>
      <c r="AD232" s="22">
        <f t="shared" si="87"/>
        <v>0</v>
      </c>
      <c r="AE232" s="22">
        <f t="shared" si="100"/>
        <v>45</v>
      </c>
      <c r="AF232" s="22">
        <f t="shared" si="101"/>
        <v>0</v>
      </c>
      <c r="AG232">
        <f t="shared" si="102"/>
        <v>0</v>
      </c>
      <c r="AH232">
        <f t="shared" si="103"/>
        <v>5000</v>
      </c>
      <c r="AI232">
        <f t="shared" si="104"/>
        <v>0</v>
      </c>
      <c r="AK232" t="s">
        <v>1389</v>
      </c>
      <c r="AL232" t="s">
        <v>1390</v>
      </c>
      <c r="AM232" t="s">
        <v>35</v>
      </c>
      <c r="AN232">
        <v>900000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1000000</v>
      </c>
      <c r="AU232">
        <v>0</v>
      </c>
      <c r="AV232">
        <v>0</v>
      </c>
      <c r="AW232">
        <v>0</v>
      </c>
      <c r="AX232">
        <v>45</v>
      </c>
      <c r="AY232">
        <v>0</v>
      </c>
      <c r="AZ232">
        <v>0</v>
      </c>
      <c r="BA232">
        <v>5000</v>
      </c>
      <c r="BB232">
        <v>0</v>
      </c>
    </row>
    <row r="233" spans="1:54" x14ac:dyDescent="0.25">
      <c r="A233" s="26" t="s">
        <v>852</v>
      </c>
      <c r="B233" s="26" t="str">
        <f t="shared" si="88"/>
        <v>F08</v>
      </c>
      <c r="C233" s="26" t="str">
        <f t="shared" si="89"/>
        <v>DN</v>
      </c>
      <c r="D233" s="26" t="str">
        <f t="shared" si="90"/>
        <v>02</v>
      </c>
      <c r="E233" s="26" t="str">
        <f t="shared" si="91"/>
        <v>1000</v>
      </c>
      <c r="F233" t="str">
        <f t="shared" si="83"/>
        <v>NBMA2</v>
      </c>
      <c r="G233" t="str">
        <f t="shared" si="84"/>
        <v>MEHQ</v>
      </c>
      <c r="H233" s="12" t="s">
        <v>905</v>
      </c>
      <c r="I233" t="str">
        <f t="shared" si="85"/>
        <v>Z11F</v>
      </c>
      <c r="J233" t="str">
        <f t="shared" si="86"/>
        <v>Drum Non-Zinc</v>
      </c>
      <c r="K233" t="str">
        <f t="shared" si="92"/>
        <v>100</v>
      </c>
      <c r="L233" t="str">
        <f t="shared" si="93"/>
        <v>0</v>
      </c>
      <c r="M233" s="40">
        <f t="shared" si="94"/>
        <v>100</v>
      </c>
      <c r="N233" s="40" t="str">
        <f t="shared" si="95"/>
        <v>IA</v>
      </c>
      <c r="O233" s="40">
        <f t="shared" si="96"/>
        <v>5</v>
      </c>
      <c r="P233" s="40" t="s">
        <v>950</v>
      </c>
      <c r="Q233" s="40" t="str">
        <f t="shared" si="97"/>
        <v>DNBMA</v>
      </c>
      <c r="R233" t="str">
        <f t="shared" si="81"/>
        <v>Z11FNBMA2DNMEHQ1000</v>
      </c>
      <c r="S233" t="str">
        <f t="shared" si="98"/>
        <v>NBMA2 Drum Non-Zinc MEHQ 100 ppm</v>
      </c>
      <c r="T233" t="s">
        <v>35</v>
      </c>
      <c r="U233">
        <f t="shared" si="99"/>
        <v>900000</v>
      </c>
      <c r="V233">
        <f t="shared" si="105"/>
        <v>0</v>
      </c>
      <c r="W233">
        <f t="shared" si="82"/>
        <v>0</v>
      </c>
      <c r="X233">
        <f t="shared" si="82"/>
        <v>0</v>
      </c>
      <c r="Y233">
        <f t="shared" si="82"/>
        <v>0</v>
      </c>
      <c r="Z233">
        <f t="shared" si="82"/>
        <v>0</v>
      </c>
      <c r="AA233">
        <f t="shared" si="82"/>
        <v>1000000</v>
      </c>
      <c r="AB233">
        <f t="shared" si="82"/>
        <v>0</v>
      </c>
      <c r="AC233">
        <f t="shared" si="82"/>
        <v>0</v>
      </c>
      <c r="AD233" s="22">
        <f t="shared" si="87"/>
        <v>0</v>
      </c>
      <c r="AE233" s="22">
        <f t="shared" si="100"/>
        <v>90</v>
      </c>
      <c r="AF233" s="22">
        <f t="shared" si="101"/>
        <v>0</v>
      </c>
      <c r="AG233">
        <f t="shared" si="102"/>
        <v>0</v>
      </c>
      <c r="AH233">
        <f t="shared" si="103"/>
        <v>5000</v>
      </c>
      <c r="AI233">
        <f t="shared" si="104"/>
        <v>0</v>
      </c>
      <c r="AK233" t="s">
        <v>1391</v>
      </c>
      <c r="AL233" t="s">
        <v>1392</v>
      </c>
      <c r="AM233" t="s">
        <v>35</v>
      </c>
      <c r="AN233">
        <v>900000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1000000</v>
      </c>
      <c r="AU233">
        <v>0</v>
      </c>
      <c r="AV233">
        <v>0</v>
      </c>
      <c r="AW233">
        <v>0</v>
      </c>
      <c r="AX233">
        <v>90</v>
      </c>
      <c r="AY233">
        <v>0</v>
      </c>
      <c r="AZ233">
        <v>0</v>
      </c>
      <c r="BA233">
        <v>5000</v>
      </c>
      <c r="BB233">
        <v>0</v>
      </c>
    </row>
    <row r="234" spans="1:54" x14ac:dyDescent="0.25">
      <c r="A234" s="26" t="s">
        <v>853</v>
      </c>
      <c r="B234" s="26" t="str">
        <f t="shared" si="88"/>
        <v>F08</v>
      </c>
      <c r="C234" s="26" t="str">
        <f t="shared" si="89"/>
        <v>I0</v>
      </c>
      <c r="D234" s="26" t="str">
        <f t="shared" si="90"/>
        <v>02</v>
      </c>
      <c r="E234" s="26" t="str">
        <f t="shared" si="91"/>
        <v>1000</v>
      </c>
      <c r="F234" t="str">
        <f t="shared" si="83"/>
        <v>NBMA2</v>
      </c>
      <c r="G234" t="str">
        <f t="shared" si="84"/>
        <v>MEHQ</v>
      </c>
      <c r="H234" s="12" t="s">
        <v>905</v>
      </c>
      <c r="I234" t="str">
        <f t="shared" si="85"/>
        <v>Z11F</v>
      </c>
      <c r="J234" t="str">
        <f t="shared" si="86"/>
        <v>IBC</v>
      </c>
      <c r="K234" t="str">
        <f t="shared" si="92"/>
        <v>100</v>
      </c>
      <c r="L234" t="str">
        <f t="shared" si="93"/>
        <v>0</v>
      </c>
      <c r="M234" s="40">
        <f t="shared" si="94"/>
        <v>100</v>
      </c>
      <c r="N234" s="40" t="str">
        <f t="shared" si="95"/>
        <v>IA</v>
      </c>
      <c r="O234" s="40">
        <f t="shared" si="96"/>
        <v>5</v>
      </c>
      <c r="P234" s="40" t="s">
        <v>950</v>
      </c>
      <c r="Q234" s="40" t="str">
        <f t="shared" si="97"/>
        <v>I0</v>
      </c>
      <c r="R234" t="str">
        <f t="shared" si="81"/>
        <v>Z11FNBMA2I0MEHQ1000</v>
      </c>
      <c r="S234" t="str">
        <f t="shared" si="98"/>
        <v>NBMA2 IBC MEHQ 100 ppm</v>
      </c>
      <c r="T234" t="s">
        <v>35</v>
      </c>
      <c r="U234">
        <f t="shared" si="99"/>
        <v>1000000</v>
      </c>
      <c r="V234">
        <f t="shared" si="105"/>
        <v>0</v>
      </c>
      <c r="W234">
        <f t="shared" si="82"/>
        <v>0</v>
      </c>
      <c r="X234">
        <f t="shared" si="82"/>
        <v>0</v>
      </c>
      <c r="Y234">
        <f t="shared" si="82"/>
        <v>0</v>
      </c>
      <c r="Z234">
        <f t="shared" si="82"/>
        <v>0</v>
      </c>
      <c r="AA234">
        <f t="shared" si="82"/>
        <v>1000000</v>
      </c>
      <c r="AB234">
        <f t="shared" si="82"/>
        <v>0</v>
      </c>
      <c r="AC234">
        <f t="shared" si="82"/>
        <v>0</v>
      </c>
      <c r="AD234" s="22">
        <f t="shared" si="87"/>
        <v>0</v>
      </c>
      <c r="AE234" s="22">
        <f t="shared" si="100"/>
        <v>100</v>
      </c>
      <c r="AF234" s="22">
        <f t="shared" si="101"/>
        <v>0</v>
      </c>
      <c r="AG234">
        <f t="shared" si="102"/>
        <v>0</v>
      </c>
      <c r="AH234">
        <f t="shared" si="103"/>
        <v>0</v>
      </c>
      <c r="AI234">
        <f t="shared" si="104"/>
        <v>1000</v>
      </c>
      <c r="AK234" t="s">
        <v>1393</v>
      </c>
      <c r="AL234" t="s">
        <v>1394</v>
      </c>
      <c r="AM234" t="s">
        <v>35</v>
      </c>
      <c r="AN234">
        <v>1000000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1000000</v>
      </c>
      <c r="AU234">
        <v>0</v>
      </c>
      <c r="AV234">
        <v>0</v>
      </c>
      <c r="AW234">
        <v>0</v>
      </c>
      <c r="AX234">
        <v>100</v>
      </c>
      <c r="AY234">
        <v>0</v>
      </c>
      <c r="AZ234">
        <v>0</v>
      </c>
      <c r="BA234">
        <v>0</v>
      </c>
      <c r="BB234">
        <v>1000</v>
      </c>
    </row>
    <row r="235" spans="1:54" x14ac:dyDescent="0.25">
      <c r="A235" s="26" t="s">
        <v>854</v>
      </c>
      <c r="B235" s="26" t="str">
        <f t="shared" si="88"/>
        <v>F08</v>
      </c>
      <c r="C235" s="26" t="str">
        <f t="shared" si="89"/>
        <v>LT</v>
      </c>
      <c r="D235" s="26" t="str">
        <f t="shared" si="90"/>
        <v>02</v>
      </c>
      <c r="E235" s="26" t="str">
        <f t="shared" si="91"/>
        <v>0250</v>
      </c>
      <c r="F235" t="str">
        <f t="shared" si="83"/>
        <v>NBMA2</v>
      </c>
      <c r="G235" t="str">
        <f t="shared" si="84"/>
        <v>MEHQ</v>
      </c>
      <c r="H235" s="12" t="s">
        <v>905</v>
      </c>
      <c r="I235" t="str">
        <f t="shared" si="85"/>
        <v>Z11F</v>
      </c>
      <c r="J235" t="str">
        <f t="shared" si="86"/>
        <v>Lorry-Tank</v>
      </c>
      <c r="K235" t="str">
        <f t="shared" si="92"/>
        <v>025</v>
      </c>
      <c r="L235" t="str">
        <f t="shared" si="93"/>
        <v>0</v>
      </c>
      <c r="M235" s="40">
        <f t="shared" si="94"/>
        <v>25</v>
      </c>
      <c r="N235" s="40" t="str">
        <f t="shared" si="95"/>
        <v>IA</v>
      </c>
      <c r="O235" s="40">
        <f t="shared" si="96"/>
        <v>5</v>
      </c>
      <c r="P235" s="40" t="s">
        <v>950</v>
      </c>
      <c r="Q235" s="40" t="str">
        <f t="shared" si="97"/>
        <v>LT</v>
      </c>
      <c r="R235" t="str">
        <f t="shared" si="81"/>
        <v>Z11FNBMA2LTMEHQ0250</v>
      </c>
      <c r="S235" t="str">
        <f t="shared" si="98"/>
        <v>NBMA2 Lorry-Tank MEHQ 25 ppm</v>
      </c>
      <c r="T235" t="s">
        <v>35</v>
      </c>
      <c r="U235">
        <f t="shared" si="99"/>
        <v>1000000</v>
      </c>
      <c r="V235">
        <f t="shared" si="105"/>
        <v>0</v>
      </c>
      <c r="W235">
        <f t="shared" si="82"/>
        <v>0</v>
      </c>
      <c r="X235">
        <f t="shared" si="82"/>
        <v>0</v>
      </c>
      <c r="Y235">
        <f t="shared" si="82"/>
        <v>0</v>
      </c>
      <c r="Z235">
        <f t="shared" si="82"/>
        <v>0</v>
      </c>
      <c r="AA235">
        <f t="shared" si="82"/>
        <v>1000000</v>
      </c>
      <c r="AB235">
        <f t="shared" si="82"/>
        <v>0</v>
      </c>
      <c r="AC235">
        <f t="shared" si="82"/>
        <v>0</v>
      </c>
      <c r="AD235" s="22">
        <f t="shared" si="87"/>
        <v>0</v>
      </c>
      <c r="AE235" s="22">
        <f t="shared" si="100"/>
        <v>25</v>
      </c>
      <c r="AF235" s="22">
        <f t="shared" si="101"/>
        <v>0</v>
      </c>
      <c r="AG235">
        <f t="shared" si="102"/>
        <v>0</v>
      </c>
      <c r="AH235">
        <f t="shared" si="103"/>
        <v>0</v>
      </c>
      <c r="AI235">
        <f t="shared" si="104"/>
        <v>0</v>
      </c>
      <c r="AK235" t="s">
        <v>1395</v>
      </c>
      <c r="AL235" t="s">
        <v>1396</v>
      </c>
      <c r="AM235" t="s">
        <v>35</v>
      </c>
      <c r="AN235">
        <v>1000000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1000000</v>
      </c>
      <c r="AU235">
        <v>0</v>
      </c>
      <c r="AV235">
        <v>0</v>
      </c>
      <c r="AW235">
        <v>0</v>
      </c>
      <c r="AX235">
        <v>25</v>
      </c>
      <c r="AY235">
        <v>0</v>
      </c>
      <c r="AZ235">
        <v>0</v>
      </c>
      <c r="BA235">
        <v>0</v>
      </c>
      <c r="BB235">
        <v>0</v>
      </c>
    </row>
    <row r="236" spans="1:54" x14ac:dyDescent="0.25">
      <c r="A236" s="26" t="s">
        <v>855</v>
      </c>
      <c r="B236" s="26" t="str">
        <f t="shared" si="88"/>
        <v>F08</v>
      </c>
      <c r="C236" s="26" t="str">
        <f t="shared" si="89"/>
        <v>LT</v>
      </c>
      <c r="D236" s="26" t="str">
        <f t="shared" si="90"/>
        <v>02</v>
      </c>
      <c r="E236" s="26" t="str">
        <f t="shared" si="91"/>
        <v>1000</v>
      </c>
      <c r="F236" t="str">
        <f t="shared" si="83"/>
        <v>NBMA2</v>
      </c>
      <c r="G236" t="str">
        <f t="shared" si="84"/>
        <v>MEHQ</v>
      </c>
      <c r="H236" s="12" t="s">
        <v>905</v>
      </c>
      <c r="I236" t="str">
        <f t="shared" si="85"/>
        <v>Z11F</v>
      </c>
      <c r="J236" t="str">
        <f t="shared" si="86"/>
        <v>Lorry-Tank</v>
      </c>
      <c r="K236" t="str">
        <f t="shared" si="92"/>
        <v>100</v>
      </c>
      <c r="L236" t="str">
        <f t="shared" si="93"/>
        <v>0</v>
      </c>
      <c r="M236" s="40">
        <f t="shared" si="94"/>
        <v>100</v>
      </c>
      <c r="N236" s="40" t="str">
        <f t="shared" si="95"/>
        <v>IA</v>
      </c>
      <c r="O236" s="40">
        <f t="shared" si="96"/>
        <v>5</v>
      </c>
      <c r="P236" s="40" t="s">
        <v>950</v>
      </c>
      <c r="Q236" s="40" t="str">
        <f t="shared" si="97"/>
        <v>LT</v>
      </c>
      <c r="R236" t="str">
        <f t="shared" si="81"/>
        <v>Z11FNBMA2LTMEHQ1000</v>
      </c>
      <c r="S236" t="str">
        <f t="shared" si="98"/>
        <v>NBMA2 Lorry-Tank MEHQ 100 ppm</v>
      </c>
      <c r="T236" t="s">
        <v>35</v>
      </c>
      <c r="U236">
        <f t="shared" si="99"/>
        <v>1000000</v>
      </c>
      <c r="V236">
        <f t="shared" si="105"/>
        <v>0</v>
      </c>
      <c r="W236">
        <f t="shared" si="82"/>
        <v>0</v>
      </c>
      <c r="X236">
        <f t="shared" si="82"/>
        <v>0</v>
      </c>
      <c r="Y236">
        <f t="shared" si="82"/>
        <v>0</v>
      </c>
      <c r="Z236">
        <f t="shared" si="82"/>
        <v>0</v>
      </c>
      <c r="AA236">
        <f t="shared" si="82"/>
        <v>1000000</v>
      </c>
      <c r="AB236">
        <f t="shared" si="82"/>
        <v>0</v>
      </c>
      <c r="AC236">
        <f t="shared" si="82"/>
        <v>0</v>
      </c>
      <c r="AD236" s="22">
        <f t="shared" si="87"/>
        <v>0</v>
      </c>
      <c r="AE236" s="22">
        <f t="shared" si="100"/>
        <v>100</v>
      </c>
      <c r="AF236" s="22">
        <f t="shared" si="101"/>
        <v>0</v>
      </c>
      <c r="AG236">
        <f t="shared" si="102"/>
        <v>0</v>
      </c>
      <c r="AH236">
        <f t="shared" si="103"/>
        <v>0</v>
      </c>
      <c r="AI236">
        <f t="shared" si="104"/>
        <v>0</v>
      </c>
      <c r="AK236" t="s">
        <v>1397</v>
      </c>
      <c r="AL236" t="s">
        <v>1398</v>
      </c>
      <c r="AM236" t="s">
        <v>35</v>
      </c>
      <c r="AN236">
        <v>1000000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1000000</v>
      </c>
      <c r="AU236">
        <v>0</v>
      </c>
      <c r="AV236">
        <v>0</v>
      </c>
      <c r="AW236">
        <v>0</v>
      </c>
      <c r="AX236">
        <v>100</v>
      </c>
      <c r="AY236">
        <v>0</v>
      </c>
      <c r="AZ236">
        <v>0</v>
      </c>
      <c r="BA236">
        <v>0</v>
      </c>
      <c r="BB236">
        <v>0</v>
      </c>
    </row>
    <row r="237" spans="1:54" x14ac:dyDescent="0.25">
      <c r="A237" s="26" t="s">
        <v>856</v>
      </c>
      <c r="B237" s="26" t="str">
        <f t="shared" si="88"/>
        <v>F08</v>
      </c>
      <c r="C237" s="26" t="str">
        <f t="shared" si="89"/>
        <v>T0</v>
      </c>
      <c r="D237" s="26" t="str">
        <f t="shared" si="90"/>
        <v>02</v>
      </c>
      <c r="E237" s="26" t="str">
        <f t="shared" si="91"/>
        <v>0100</v>
      </c>
      <c r="F237" t="str">
        <f t="shared" si="83"/>
        <v>NBMA2</v>
      </c>
      <c r="G237" t="str">
        <f t="shared" si="84"/>
        <v>MEHQ</v>
      </c>
      <c r="H237" s="12" t="s">
        <v>905</v>
      </c>
      <c r="I237" t="str">
        <f t="shared" si="85"/>
        <v>Z11F</v>
      </c>
      <c r="J237" t="str">
        <f t="shared" si="86"/>
        <v>ISO-Tank</v>
      </c>
      <c r="K237" t="str">
        <f t="shared" si="92"/>
        <v>010</v>
      </c>
      <c r="L237" t="str">
        <f t="shared" si="93"/>
        <v>0</v>
      </c>
      <c r="M237" s="40">
        <f t="shared" si="94"/>
        <v>10</v>
      </c>
      <c r="N237" s="40" t="str">
        <f t="shared" si="95"/>
        <v>IA</v>
      </c>
      <c r="O237" s="40">
        <f t="shared" si="96"/>
        <v>5</v>
      </c>
      <c r="P237" s="40" t="s">
        <v>950</v>
      </c>
      <c r="Q237" s="40" t="str">
        <f t="shared" si="97"/>
        <v>T0</v>
      </c>
      <c r="R237" t="str">
        <f t="shared" si="81"/>
        <v>Z11FNBMA2T0MEHQ0100</v>
      </c>
      <c r="S237" t="str">
        <f t="shared" si="98"/>
        <v>NBMA2 ISO-Tank MEHQ 10 ppm</v>
      </c>
      <c r="T237" t="s">
        <v>35</v>
      </c>
      <c r="U237">
        <f t="shared" si="99"/>
        <v>1000000</v>
      </c>
      <c r="V237">
        <f t="shared" si="105"/>
        <v>0</v>
      </c>
      <c r="W237">
        <f t="shared" si="82"/>
        <v>0</v>
      </c>
      <c r="X237">
        <f t="shared" si="82"/>
        <v>0</v>
      </c>
      <c r="Y237">
        <f t="shared" si="82"/>
        <v>0</v>
      </c>
      <c r="Z237">
        <f t="shared" si="82"/>
        <v>0</v>
      </c>
      <c r="AA237">
        <f t="shared" si="82"/>
        <v>1000000</v>
      </c>
      <c r="AB237">
        <f t="shared" si="82"/>
        <v>0</v>
      </c>
      <c r="AC237">
        <f t="shared" si="82"/>
        <v>0</v>
      </c>
      <c r="AD237" s="22">
        <f t="shared" si="87"/>
        <v>0</v>
      </c>
      <c r="AE237" s="22">
        <f t="shared" si="100"/>
        <v>10</v>
      </c>
      <c r="AF237" s="22">
        <f t="shared" si="101"/>
        <v>0</v>
      </c>
      <c r="AG237">
        <f t="shared" si="102"/>
        <v>0</v>
      </c>
      <c r="AH237">
        <f t="shared" si="103"/>
        <v>0</v>
      </c>
      <c r="AI237">
        <f t="shared" si="104"/>
        <v>0</v>
      </c>
      <c r="AK237" t="s">
        <v>1399</v>
      </c>
      <c r="AL237" t="s">
        <v>1400</v>
      </c>
      <c r="AM237" t="s">
        <v>35</v>
      </c>
      <c r="AN237">
        <v>1000000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1000000</v>
      </c>
      <c r="AU237">
        <v>0</v>
      </c>
      <c r="AV237">
        <v>0</v>
      </c>
      <c r="AW237">
        <v>0</v>
      </c>
      <c r="AX237">
        <v>10</v>
      </c>
      <c r="AY237">
        <v>0</v>
      </c>
      <c r="AZ237">
        <v>0</v>
      </c>
      <c r="BA237">
        <v>0</v>
      </c>
      <c r="BB237">
        <v>0</v>
      </c>
    </row>
    <row r="238" spans="1:54" x14ac:dyDescent="0.25">
      <c r="A238" s="26" t="s">
        <v>857</v>
      </c>
      <c r="B238" s="26" t="str">
        <f t="shared" si="88"/>
        <v>F08</v>
      </c>
      <c r="C238" s="26" t="str">
        <f t="shared" si="89"/>
        <v>T0</v>
      </c>
      <c r="D238" s="26" t="str">
        <f t="shared" si="90"/>
        <v>02</v>
      </c>
      <c r="E238" s="26" t="str">
        <f t="shared" si="91"/>
        <v>0250</v>
      </c>
      <c r="F238" t="str">
        <f t="shared" si="83"/>
        <v>NBMA2</v>
      </c>
      <c r="G238" t="str">
        <f t="shared" si="84"/>
        <v>MEHQ</v>
      </c>
      <c r="H238" s="12" t="s">
        <v>905</v>
      </c>
      <c r="I238" t="str">
        <f t="shared" si="85"/>
        <v>Z11F</v>
      </c>
      <c r="J238" t="str">
        <f t="shared" si="86"/>
        <v>ISO-Tank</v>
      </c>
      <c r="K238" t="str">
        <f t="shared" si="92"/>
        <v>025</v>
      </c>
      <c r="L238" t="str">
        <f t="shared" si="93"/>
        <v>0</v>
      </c>
      <c r="M238" s="40">
        <f t="shared" si="94"/>
        <v>25</v>
      </c>
      <c r="N238" s="40" t="str">
        <f t="shared" si="95"/>
        <v>IA</v>
      </c>
      <c r="O238" s="40">
        <f t="shared" si="96"/>
        <v>5</v>
      </c>
      <c r="P238" s="40" t="s">
        <v>950</v>
      </c>
      <c r="Q238" s="40" t="str">
        <f t="shared" si="97"/>
        <v>T0</v>
      </c>
      <c r="R238" t="str">
        <f t="shared" si="81"/>
        <v>Z11FNBMA2T0MEHQ0250</v>
      </c>
      <c r="S238" t="str">
        <f t="shared" si="98"/>
        <v>NBMA2 ISO-Tank MEHQ 25 ppm</v>
      </c>
      <c r="T238" t="s">
        <v>35</v>
      </c>
      <c r="U238">
        <f t="shared" si="99"/>
        <v>1000000</v>
      </c>
      <c r="V238">
        <f t="shared" si="105"/>
        <v>0</v>
      </c>
      <c r="W238">
        <f t="shared" si="82"/>
        <v>0</v>
      </c>
      <c r="X238">
        <f t="shared" si="82"/>
        <v>0</v>
      </c>
      <c r="Y238">
        <f t="shared" si="82"/>
        <v>0</v>
      </c>
      <c r="Z238">
        <f t="shared" si="82"/>
        <v>0</v>
      </c>
      <c r="AA238">
        <f t="shared" si="82"/>
        <v>1000000</v>
      </c>
      <c r="AB238">
        <f t="shared" si="82"/>
        <v>0</v>
      </c>
      <c r="AC238">
        <f t="shared" si="82"/>
        <v>0</v>
      </c>
      <c r="AD238" s="22">
        <f t="shared" si="87"/>
        <v>0</v>
      </c>
      <c r="AE238" s="22">
        <f t="shared" si="100"/>
        <v>25</v>
      </c>
      <c r="AF238" s="22">
        <f t="shared" si="101"/>
        <v>0</v>
      </c>
      <c r="AG238">
        <f t="shared" si="102"/>
        <v>0</v>
      </c>
      <c r="AH238">
        <f t="shared" si="103"/>
        <v>0</v>
      </c>
      <c r="AI238">
        <f t="shared" si="104"/>
        <v>0</v>
      </c>
      <c r="AK238" t="s">
        <v>1401</v>
      </c>
      <c r="AL238" t="s">
        <v>1402</v>
      </c>
      <c r="AM238" t="s">
        <v>35</v>
      </c>
      <c r="AN238">
        <v>1000000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1000000</v>
      </c>
      <c r="AU238">
        <v>0</v>
      </c>
      <c r="AV238">
        <v>0</v>
      </c>
      <c r="AW238">
        <v>0</v>
      </c>
      <c r="AX238">
        <v>25</v>
      </c>
      <c r="AY238">
        <v>0</v>
      </c>
      <c r="AZ238">
        <v>0</v>
      </c>
      <c r="BA238">
        <v>0</v>
      </c>
      <c r="BB238">
        <v>0</v>
      </c>
    </row>
    <row r="239" spans="1:54" x14ac:dyDescent="0.25">
      <c r="A239" s="26" t="s">
        <v>858</v>
      </c>
      <c r="B239" s="26" t="str">
        <f t="shared" si="88"/>
        <v>F08</v>
      </c>
      <c r="C239" s="26" t="str">
        <f t="shared" si="89"/>
        <v>T0</v>
      </c>
      <c r="D239" s="26" t="str">
        <f t="shared" si="90"/>
        <v>02</v>
      </c>
      <c r="E239" s="26" t="str">
        <f t="shared" si="91"/>
        <v>0500</v>
      </c>
      <c r="F239" t="str">
        <f t="shared" si="83"/>
        <v>NBMA2</v>
      </c>
      <c r="G239" t="str">
        <f t="shared" si="84"/>
        <v>MEHQ</v>
      </c>
      <c r="H239" s="12" t="s">
        <v>905</v>
      </c>
      <c r="I239" t="str">
        <f t="shared" si="85"/>
        <v>Z11F</v>
      </c>
      <c r="J239" t="str">
        <f t="shared" si="86"/>
        <v>ISO-Tank</v>
      </c>
      <c r="K239" t="str">
        <f t="shared" si="92"/>
        <v>050</v>
      </c>
      <c r="L239" t="str">
        <f t="shared" si="93"/>
        <v>0</v>
      </c>
      <c r="M239" s="40">
        <f t="shared" si="94"/>
        <v>50</v>
      </c>
      <c r="N239" s="40" t="str">
        <f t="shared" si="95"/>
        <v>IA</v>
      </c>
      <c r="O239" s="40">
        <f t="shared" si="96"/>
        <v>5</v>
      </c>
      <c r="P239" s="40" t="s">
        <v>950</v>
      </c>
      <c r="Q239" s="40" t="str">
        <f t="shared" si="97"/>
        <v>T0</v>
      </c>
      <c r="R239" t="str">
        <f t="shared" si="81"/>
        <v>Z11FNBMA2T0MEHQ0500</v>
      </c>
      <c r="S239" t="str">
        <f t="shared" si="98"/>
        <v>NBMA2 ISO-Tank MEHQ 50 ppm</v>
      </c>
      <c r="T239" t="s">
        <v>35</v>
      </c>
      <c r="U239">
        <f t="shared" si="99"/>
        <v>1000000</v>
      </c>
      <c r="V239">
        <f t="shared" si="105"/>
        <v>0</v>
      </c>
      <c r="W239">
        <f t="shared" si="82"/>
        <v>0</v>
      </c>
      <c r="X239">
        <f t="shared" si="82"/>
        <v>0</v>
      </c>
      <c r="Y239">
        <f t="shared" si="82"/>
        <v>0</v>
      </c>
      <c r="Z239">
        <f t="shared" si="82"/>
        <v>0</v>
      </c>
      <c r="AA239">
        <f t="shared" si="82"/>
        <v>1000000</v>
      </c>
      <c r="AB239">
        <f t="shared" si="82"/>
        <v>0</v>
      </c>
      <c r="AC239">
        <f t="shared" si="82"/>
        <v>0</v>
      </c>
      <c r="AD239" s="22">
        <f t="shared" si="87"/>
        <v>0</v>
      </c>
      <c r="AE239" s="22">
        <f t="shared" si="100"/>
        <v>50</v>
      </c>
      <c r="AF239" s="22">
        <f t="shared" si="101"/>
        <v>0</v>
      </c>
      <c r="AG239">
        <f t="shared" si="102"/>
        <v>0</v>
      </c>
      <c r="AH239">
        <f t="shared" si="103"/>
        <v>0</v>
      </c>
      <c r="AI239">
        <f t="shared" si="104"/>
        <v>0</v>
      </c>
      <c r="AK239" t="s">
        <v>1403</v>
      </c>
      <c r="AL239" t="s">
        <v>1404</v>
      </c>
      <c r="AM239" t="s">
        <v>35</v>
      </c>
      <c r="AN239">
        <v>1000000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1000000</v>
      </c>
      <c r="AU239">
        <v>0</v>
      </c>
      <c r="AV239">
        <v>0</v>
      </c>
      <c r="AW239">
        <v>0</v>
      </c>
      <c r="AX239">
        <v>50</v>
      </c>
      <c r="AY239">
        <v>0</v>
      </c>
      <c r="AZ239">
        <v>0</v>
      </c>
      <c r="BA239">
        <v>0</v>
      </c>
      <c r="BB239">
        <v>0</v>
      </c>
    </row>
    <row r="240" spans="1:54" x14ac:dyDescent="0.25">
      <c r="A240" s="26" t="s">
        <v>859</v>
      </c>
      <c r="B240" s="26" t="str">
        <f t="shared" si="88"/>
        <v>F08</v>
      </c>
      <c r="C240" s="26" t="str">
        <f t="shared" si="89"/>
        <v>T0</v>
      </c>
      <c r="D240" s="26" t="str">
        <f t="shared" si="90"/>
        <v>02</v>
      </c>
      <c r="E240" s="26" t="str">
        <f t="shared" si="91"/>
        <v>1000</v>
      </c>
      <c r="F240" t="str">
        <f t="shared" si="83"/>
        <v>NBMA2</v>
      </c>
      <c r="G240" t="str">
        <f t="shared" si="84"/>
        <v>MEHQ</v>
      </c>
      <c r="H240" s="12" t="s">
        <v>905</v>
      </c>
      <c r="I240" t="str">
        <f t="shared" si="85"/>
        <v>Z11F</v>
      </c>
      <c r="J240" t="str">
        <f t="shared" si="86"/>
        <v>ISO-Tank</v>
      </c>
      <c r="K240" t="str">
        <f t="shared" si="92"/>
        <v>100</v>
      </c>
      <c r="L240" t="str">
        <f t="shared" si="93"/>
        <v>0</v>
      </c>
      <c r="M240" s="40">
        <f t="shared" si="94"/>
        <v>100</v>
      </c>
      <c r="N240" s="40" t="str">
        <f t="shared" si="95"/>
        <v>IA</v>
      </c>
      <c r="O240" s="40">
        <f t="shared" si="96"/>
        <v>5</v>
      </c>
      <c r="P240" s="40" t="s">
        <v>950</v>
      </c>
      <c r="Q240" s="40" t="str">
        <f t="shared" si="97"/>
        <v>T0</v>
      </c>
      <c r="R240" t="str">
        <f t="shared" si="81"/>
        <v>Z11FNBMA2T0MEHQ1000</v>
      </c>
      <c r="S240" t="str">
        <f t="shared" si="98"/>
        <v>NBMA2 ISO-Tank MEHQ 100 ppm</v>
      </c>
      <c r="T240" t="s">
        <v>35</v>
      </c>
      <c r="U240">
        <f t="shared" si="99"/>
        <v>1000000</v>
      </c>
      <c r="V240">
        <f t="shared" si="105"/>
        <v>0</v>
      </c>
      <c r="W240">
        <f t="shared" si="82"/>
        <v>0</v>
      </c>
      <c r="X240">
        <f t="shared" si="82"/>
        <v>0</v>
      </c>
      <c r="Y240">
        <f t="shared" si="82"/>
        <v>0</v>
      </c>
      <c r="Z240">
        <f t="shared" si="82"/>
        <v>0</v>
      </c>
      <c r="AA240">
        <f t="shared" si="82"/>
        <v>1000000</v>
      </c>
      <c r="AB240">
        <f t="shared" si="82"/>
        <v>0</v>
      </c>
      <c r="AC240">
        <f t="shared" si="82"/>
        <v>0</v>
      </c>
      <c r="AD240" s="22">
        <f t="shared" si="87"/>
        <v>0</v>
      </c>
      <c r="AE240" s="22">
        <f t="shared" si="100"/>
        <v>100</v>
      </c>
      <c r="AF240" s="22">
        <f t="shared" si="101"/>
        <v>0</v>
      </c>
      <c r="AG240">
        <f t="shared" si="102"/>
        <v>0</v>
      </c>
      <c r="AH240">
        <f t="shared" si="103"/>
        <v>0</v>
      </c>
      <c r="AI240">
        <f t="shared" si="104"/>
        <v>0</v>
      </c>
      <c r="AK240" t="s">
        <v>1405</v>
      </c>
      <c r="AL240" t="s">
        <v>1406</v>
      </c>
      <c r="AM240" t="s">
        <v>35</v>
      </c>
      <c r="AN240">
        <v>1000000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1000000</v>
      </c>
      <c r="AU240">
        <v>0</v>
      </c>
      <c r="AV240">
        <v>0</v>
      </c>
      <c r="AW240">
        <v>0</v>
      </c>
      <c r="AX240">
        <v>100</v>
      </c>
      <c r="AY240">
        <v>0</v>
      </c>
      <c r="AZ240">
        <v>0</v>
      </c>
      <c r="BA240">
        <v>0</v>
      </c>
      <c r="BB240">
        <v>0</v>
      </c>
    </row>
    <row r="241" spans="1:54" x14ac:dyDescent="0.25">
      <c r="A241" s="35" t="s">
        <v>900</v>
      </c>
      <c r="B241" s="39" t="s">
        <v>871</v>
      </c>
      <c r="C241" s="36" t="s">
        <v>887</v>
      </c>
      <c r="D241" s="36" t="s">
        <v>882</v>
      </c>
      <c r="E241" s="36" t="s">
        <v>888</v>
      </c>
      <c r="F241" s="36" t="str">
        <f t="shared" si="83"/>
        <v>IBMA2</v>
      </c>
      <c r="G241" s="36" t="str">
        <f t="shared" si="84"/>
        <v>MEHQ</v>
      </c>
      <c r="H241" s="37" t="s">
        <v>905</v>
      </c>
      <c r="I241" t="str">
        <f t="shared" si="85"/>
        <v>Z11F</v>
      </c>
      <c r="J241" t="str">
        <f t="shared" si="86"/>
        <v>Drum Non-Zinc</v>
      </c>
      <c r="K241" t="str">
        <f t="shared" si="92"/>
        <v>010</v>
      </c>
      <c r="L241" t="str">
        <f t="shared" si="93"/>
        <v>0</v>
      </c>
      <c r="M241" s="40">
        <f t="shared" si="94"/>
        <v>10</v>
      </c>
      <c r="N241" s="40" t="str">
        <f t="shared" si="95"/>
        <v>IA</v>
      </c>
      <c r="O241" s="40">
        <f t="shared" si="96"/>
        <v>5</v>
      </c>
      <c r="P241" s="40" t="s">
        <v>950</v>
      </c>
      <c r="Q241" s="40" t="str">
        <f t="shared" si="97"/>
        <v>DNBMA</v>
      </c>
      <c r="R241" t="str">
        <f t="shared" si="81"/>
        <v>Z11FIBMA2DNMEHQ0100</v>
      </c>
      <c r="S241" t="str">
        <f t="shared" si="98"/>
        <v>IBMA2 Drum Non-Zinc MEHQ 10 ppm</v>
      </c>
      <c r="T241" t="s">
        <v>35</v>
      </c>
      <c r="U241">
        <f t="shared" si="99"/>
        <v>900000</v>
      </c>
      <c r="V241">
        <f t="shared" si="105"/>
        <v>0</v>
      </c>
      <c r="W241">
        <f t="shared" si="82"/>
        <v>0</v>
      </c>
      <c r="X241">
        <f t="shared" si="82"/>
        <v>0</v>
      </c>
      <c r="Y241">
        <f t="shared" si="82"/>
        <v>1000000</v>
      </c>
      <c r="Z241">
        <f t="shared" si="82"/>
        <v>0</v>
      </c>
      <c r="AA241">
        <f t="shared" si="82"/>
        <v>0</v>
      </c>
      <c r="AB241">
        <f t="shared" si="82"/>
        <v>0</v>
      </c>
      <c r="AC241">
        <f t="shared" si="82"/>
        <v>0</v>
      </c>
      <c r="AD241" s="22">
        <f t="shared" si="87"/>
        <v>0</v>
      </c>
      <c r="AE241" s="22">
        <f t="shared" si="100"/>
        <v>9</v>
      </c>
      <c r="AF241" s="22">
        <f t="shared" si="101"/>
        <v>0</v>
      </c>
      <c r="AG241">
        <f t="shared" si="102"/>
        <v>0</v>
      </c>
      <c r="AH241">
        <f t="shared" si="103"/>
        <v>5000</v>
      </c>
      <c r="AI241">
        <f t="shared" si="104"/>
        <v>0</v>
      </c>
      <c r="AK241" t="s">
        <v>1407</v>
      </c>
      <c r="AL241" t="s">
        <v>1408</v>
      </c>
      <c r="AM241" t="s">
        <v>35</v>
      </c>
      <c r="AN241">
        <v>900000</v>
      </c>
      <c r="AO241">
        <v>0</v>
      </c>
      <c r="AP241">
        <v>0</v>
      </c>
      <c r="AQ241">
        <v>0</v>
      </c>
      <c r="AR241">
        <v>1000000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9</v>
      </c>
      <c r="AY241">
        <v>0</v>
      </c>
      <c r="AZ241">
        <v>0</v>
      </c>
      <c r="BA241">
        <v>5000</v>
      </c>
      <c r="BB241">
        <v>0</v>
      </c>
    </row>
    <row r="242" spans="1:54" x14ac:dyDescent="0.25">
      <c r="B242" s="32" t="s">
        <v>871</v>
      </c>
      <c r="C242" t="s">
        <v>887</v>
      </c>
      <c r="D242" t="s">
        <v>882</v>
      </c>
      <c r="E242" t="s">
        <v>889</v>
      </c>
      <c r="F242" t="str">
        <f t="shared" si="83"/>
        <v>IBMA2</v>
      </c>
      <c r="G242" t="str">
        <f t="shared" si="84"/>
        <v>MEHQ</v>
      </c>
      <c r="H242" s="12" t="s">
        <v>905</v>
      </c>
      <c r="I242" t="str">
        <f t="shared" si="85"/>
        <v>Z11F</v>
      </c>
      <c r="J242" t="str">
        <f t="shared" si="86"/>
        <v>Drum Non-Zinc</v>
      </c>
      <c r="K242" t="str">
        <f t="shared" si="92"/>
        <v>017</v>
      </c>
      <c r="L242" t="str">
        <f t="shared" si="93"/>
        <v>0</v>
      </c>
      <c r="M242" s="40">
        <f t="shared" si="94"/>
        <v>17</v>
      </c>
      <c r="N242" s="40" t="str">
        <f t="shared" si="95"/>
        <v>IA</v>
      </c>
      <c r="O242" s="40">
        <f t="shared" si="96"/>
        <v>5</v>
      </c>
      <c r="P242" s="40" t="s">
        <v>950</v>
      </c>
      <c r="Q242" s="40" t="str">
        <f t="shared" si="97"/>
        <v>DNBMA</v>
      </c>
      <c r="R242" t="str">
        <f t="shared" si="81"/>
        <v>Z11FIBMA2DNMEHQ0170</v>
      </c>
      <c r="S242" t="str">
        <f t="shared" si="98"/>
        <v>IBMA2 Drum Non-Zinc MEHQ 17 ppm</v>
      </c>
      <c r="T242" t="s">
        <v>35</v>
      </c>
      <c r="U242">
        <f t="shared" si="99"/>
        <v>900000</v>
      </c>
      <c r="V242">
        <f t="shared" si="105"/>
        <v>0</v>
      </c>
      <c r="W242">
        <f t="shared" si="82"/>
        <v>0</v>
      </c>
      <c r="X242">
        <f t="shared" si="82"/>
        <v>0</v>
      </c>
      <c r="Y242">
        <f t="shared" si="82"/>
        <v>1000000</v>
      </c>
      <c r="Z242">
        <f t="shared" si="82"/>
        <v>0</v>
      </c>
      <c r="AA242">
        <f t="shared" si="82"/>
        <v>0</v>
      </c>
      <c r="AB242">
        <f t="shared" si="82"/>
        <v>0</v>
      </c>
      <c r="AC242">
        <f t="shared" si="82"/>
        <v>0</v>
      </c>
      <c r="AD242" s="22">
        <f t="shared" si="87"/>
        <v>0</v>
      </c>
      <c r="AE242" s="22">
        <f t="shared" si="100"/>
        <v>15.3</v>
      </c>
      <c r="AF242" s="22">
        <f t="shared" si="101"/>
        <v>0</v>
      </c>
      <c r="AG242">
        <f t="shared" si="102"/>
        <v>0</v>
      </c>
      <c r="AH242">
        <f t="shared" si="103"/>
        <v>5000</v>
      </c>
      <c r="AI242">
        <f t="shared" si="104"/>
        <v>0</v>
      </c>
      <c r="AK242" t="s">
        <v>1409</v>
      </c>
      <c r="AL242" t="s">
        <v>1410</v>
      </c>
      <c r="AM242" t="s">
        <v>35</v>
      </c>
      <c r="AN242">
        <v>900000</v>
      </c>
      <c r="AO242">
        <v>0</v>
      </c>
      <c r="AP242">
        <v>0</v>
      </c>
      <c r="AQ242">
        <v>0</v>
      </c>
      <c r="AR242">
        <v>1000000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15.3</v>
      </c>
      <c r="AY242">
        <v>0</v>
      </c>
      <c r="AZ242">
        <v>0</v>
      </c>
      <c r="BA242">
        <v>5000</v>
      </c>
      <c r="BB242">
        <v>0</v>
      </c>
    </row>
    <row r="243" spans="1:54" x14ac:dyDescent="0.25">
      <c r="B243" s="32" t="s">
        <v>871</v>
      </c>
      <c r="C243" t="s">
        <v>887</v>
      </c>
      <c r="D243" t="s">
        <v>882</v>
      </c>
      <c r="E243" t="s">
        <v>890</v>
      </c>
      <c r="F243" t="str">
        <f t="shared" si="83"/>
        <v>IBMA2</v>
      </c>
      <c r="G243" t="str">
        <f t="shared" si="84"/>
        <v>MEHQ</v>
      </c>
      <c r="H243" s="12" t="s">
        <v>905</v>
      </c>
      <c r="I243" t="str">
        <f t="shared" si="85"/>
        <v>Z11F</v>
      </c>
      <c r="J243" t="str">
        <f t="shared" si="86"/>
        <v>Drum Non-Zinc</v>
      </c>
      <c r="K243" t="str">
        <f t="shared" si="92"/>
        <v>025</v>
      </c>
      <c r="L243" t="str">
        <f t="shared" si="93"/>
        <v>0</v>
      </c>
      <c r="M243" s="40">
        <f t="shared" si="94"/>
        <v>25</v>
      </c>
      <c r="N243" s="40" t="str">
        <f t="shared" si="95"/>
        <v>IA</v>
      </c>
      <c r="O243" s="40">
        <f t="shared" si="96"/>
        <v>5</v>
      </c>
      <c r="P243" s="40" t="s">
        <v>950</v>
      </c>
      <c r="Q243" s="40" t="str">
        <f t="shared" si="97"/>
        <v>DNBMA</v>
      </c>
      <c r="R243" t="str">
        <f t="shared" si="81"/>
        <v>Z11FIBMA2DNMEHQ0250</v>
      </c>
      <c r="S243" t="str">
        <f t="shared" si="98"/>
        <v>IBMA2 Drum Non-Zinc MEHQ 25 ppm</v>
      </c>
      <c r="T243" t="s">
        <v>35</v>
      </c>
      <c r="U243">
        <f t="shared" si="99"/>
        <v>900000</v>
      </c>
      <c r="V243">
        <f t="shared" si="105"/>
        <v>0</v>
      </c>
      <c r="W243">
        <f t="shared" si="82"/>
        <v>0</v>
      </c>
      <c r="X243">
        <f t="shared" si="82"/>
        <v>0</v>
      </c>
      <c r="Y243">
        <f t="shared" si="82"/>
        <v>1000000</v>
      </c>
      <c r="Z243">
        <f t="shared" si="82"/>
        <v>0</v>
      </c>
      <c r="AA243">
        <f t="shared" si="82"/>
        <v>0</v>
      </c>
      <c r="AB243">
        <f t="shared" si="82"/>
        <v>0</v>
      </c>
      <c r="AC243">
        <f t="shared" si="82"/>
        <v>0</v>
      </c>
      <c r="AD243" s="22">
        <f t="shared" si="87"/>
        <v>0</v>
      </c>
      <c r="AE243" s="22">
        <f t="shared" si="100"/>
        <v>22.5</v>
      </c>
      <c r="AF243" s="22">
        <f t="shared" si="101"/>
        <v>0</v>
      </c>
      <c r="AG243">
        <f t="shared" si="102"/>
        <v>0</v>
      </c>
      <c r="AH243">
        <f t="shared" si="103"/>
        <v>5000</v>
      </c>
      <c r="AI243">
        <f t="shared" si="104"/>
        <v>0</v>
      </c>
      <c r="AK243" t="s">
        <v>1411</v>
      </c>
      <c r="AL243" t="s">
        <v>1412</v>
      </c>
      <c r="AM243" t="s">
        <v>35</v>
      </c>
      <c r="AN243">
        <v>900000</v>
      </c>
      <c r="AO243">
        <v>0</v>
      </c>
      <c r="AP243">
        <v>0</v>
      </c>
      <c r="AQ243">
        <v>0</v>
      </c>
      <c r="AR243">
        <v>1000000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22.5</v>
      </c>
      <c r="AY243">
        <v>0</v>
      </c>
      <c r="AZ243">
        <v>0</v>
      </c>
      <c r="BA243">
        <v>5000</v>
      </c>
      <c r="BB243">
        <v>0</v>
      </c>
    </row>
    <row r="244" spans="1:54" x14ac:dyDescent="0.25">
      <c r="B244" s="32" t="s">
        <v>871</v>
      </c>
      <c r="C244" t="s">
        <v>887</v>
      </c>
      <c r="D244" t="s">
        <v>882</v>
      </c>
      <c r="E244" t="s">
        <v>891</v>
      </c>
      <c r="F244" t="str">
        <f t="shared" si="83"/>
        <v>IBMA2</v>
      </c>
      <c r="G244" t="str">
        <f t="shared" si="84"/>
        <v>MEHQ</v>
      </c>
      <c r="H244" s="12" t="s">
        <v>905</v>
      </c>
      <c r="I244" t="str">
        <f t="shared" si="85"/>
        <v>Z11F</v>
      </c>
      <c r="J244" t="str">
        <f t="shared" si="86"/>
        <v>Drum Non-Zinc</v>
      </c>
      <c r="K244" t="str">
        <f t="shared" si="92"/>
        <v>028</v>
      </c>
      <c r="L244" t="str">
        <f t="shared" si="93"/>
        <v>0</v>
      </c>
      <c r="M244" s="40">
        <f t="shared" si="94"/>
        <v>28</v>
      </c>
      <c r="N244" s="40" t="str">
        <f t="shared" si="95"/>
        <v>IA</v>
      </c>
      <c r="O244" s="40">
        <f t="shared" si="96"/>
        <v>5</v>
      </c>
      <c r="P244" s="40" t="s">
        <v>950</v>
      </c>
      <c r="Q244" s="40" t="str">
        <f t="shared" si="97"/>
        <v>DNBMA</v>
      </c>
      <c r="R244" t="str">
        <f t="shared" si="81"/>
        <v>Z11FIBMA2DNMEHQ0280</v>
      </c>
      <c r="S244" t="str">
        <f t="shared" si="98"/>
        <v>IBMA2 Drum Non-Zinc MEHQ 28 ppm</v>
      </c>
      <c r="T244" t="s">
        <v>35</v>
      </c>
      <c r="U244">
        <f t="shared" si="99"/>
        <v>900000</v>
      </c>
      <c r="V244">
        <f t="shared" si="105"/>
        <v>0</v>
      </c>
      <c r="W244">
        <f t="shared" si="82"/>
        <v>0</v>
      </c>
      <c r="X244">
        <f t="shared" si="82"/>
        <v>0</v>
      </c>
      <c r="Y244">
        <f t="shared" si="82"/>
        <v>1000000</v>
      </c>
      <c r="Z244">
        <f t="shared" si="82"/>
        <v>0</v>
      </c>
      <c r="AA244">
        <f t="shared" si="82"/>
        <v>0</v>
      </c>
      <c r="AB244">
        <f t="shared" si="82"/>
        <v>0</v>
      </c>
      <c r="AC244">
        <f t="shared" si="82"/>
        <v>0</v>
      </c>
      <c r="AD244" s="22">
        <f t="shared" si="87"/>
        <v>0</v>
      </c>
      <c r="AE244" s="22">
        <f t="shared" si="100"/>
        <v>25.2</v>
      </c>
      <c r="AF244" s="22">
        <f t="shared" si="101"/>
        <v>0</v>
      </c>
      <c r="AG244">
        <f t="shared" si="102"/>
        <v>0</v>
      </c>
      <c r="AH244">
        <f t="shared" si="103"/>
        <v>5000</v>
      </c>
      <c r="AI244">
        <f t="shared" si="104"/>
        <v>0</v>
      </c>
      <c r="AK244" t="s">
        <v>1413</v>
      </c>
      <c r="AL244" t="s">
        <v>1414</v>
      </c>
      <c r="AM244" t="s">
        <v>35</v>
      </c>
      <c r="AN244">
        <v>900000</v>
      </c>
      <c r="AO244">
        <v>0</v>
      </c>
      <c r="AP244">
        <v>0</v>
      </c>
      <c r="AQ244">
        <v>0</v>
      </c>
      <c r="AR244">
        <v>1000000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25.2</v>
      </c>
      <c r="AY244">
        <v>0</v>
      </c>
      <c r="AZ244">
        <v>0</v>
      </c>
      <c r="BA244">
        <v>5000</v>
      </c>
      <c r="BB244">
        <v>0</v>
      </c>
    </row>
    <row r="245" spans="1:54" x14ac:dyDescent="0.25">
      <c r="B245" s="32" t="s">
        <v>871</v>
      </c>
      <c r="C245" t="s">
        <v>887</v>
      </c>
      <c r="D245" t="s">
        <v>882</v>
      </c>
      <c r="E245" t="s">
        <v>892</v>
      </c>
      <c r="F245" t="str">
        <f t="shared" si="83"/>
        <v>IBMA2</v>
      </c>
      <c r="G245" t="str">
        <f t="shared" si="84"/>
        <v>MEHQ</v>
      </c>
      <c r="H245" s="12" t="s">
        <v>905</v>
      </c>
      <c r="I245" t="str">
        <f t="shared" si="85"/>
        <v>Z11F</v>
      </c>
      <c r="J245" t="str">
        <f t="shared" si="86"/>
        <v>Drum Non-Zinc</v>
      </c>
      <c r="K245" t="str">
        <f t="shared" si="92"/>
        <v>050</v>
      </c>
      <c r="L245" t="str">
        <f t="shared" si="93"/>
        <v>0</v>
      </c>
      <c r="M245" s="40">
        <f t="shared" si="94"/>
        <v>50</v>
      </c>
      <c r="N245" s="40" t="str">
        <f t="shared" si="95"/>
        <v>IA</v>
      </c>
      <c r="O245" s="40">
        <f t="shared" si="96"/>
        <v>5</v>
      </c>
      <c r="P245" s="40" t="s">
        <v>950</v>
      </c>
      <c r="Q245" s="40" t="str">
        <f t="shared" si="97"/>
        <v>DNBMA</v>
      </c>
      <c r="R245" t="str">
        <f t="shared" si="81"/>
        <v>Z11FIBMA2DNMEHQ0500</v>
      </c>
      <c r="S245" t="str">
        <f t="shared" si="98"/>
        <v>IBMA2 Drum Non-Zinc MEHQ 50 ppm</v>
      </c>
      <c r="T245" t="s">
        <v>35</v>
      </c>
      <c r="U245">
        <f t="shared" si="99"/>
        <v>900000</v>
      </c>
      <c r="V245">
        <f t="shared" si="105"/>
        <v>0</v>
      </c>
      <c r="W245">
        <f t="shared" si="82"/>
        <v>0</v>
      </c>
      <c r="X245">
        <f t="shared" si="82"/>
        <v>0</v>
      </c>
      <c r="Y245">
        <f t="shared" si="82"/>
        <v>1000000</v>
      </c>
      <c r="Z245">
        <f t="shared" si="82"/>
        <v>0</v>
      </c>
      <c r="AA245">
        <f t="shared" si="82"/>
        <v>0</v>
      </c>
      <c r="AB245">
        <f t="shared" si="82"/>
        <v>0</v>
      </c>
      <c r="AC245">
        <f t="shared" si="82"/>
        <v>0</v>
      </c>
      <c r="AD245" s="22">
        <f t="shared" si="87"/>
        <v>0</v>
      </c>
      <c r="AE245" s="22">
        <f t="shared" si="100"/>
        <v>45</v>
      </c>
      <c r="AF245" s="22">
        <f t="shared" si="101"/>
        <v>0</v>
      </c>
      <c r="AG245">
        <f t="shared" si="102"/>
        <v>0</v>
      </c>
      <c r="AH245">
        <f t="shared" si="103"/>
        <v>5000</v>
      </c>
      <c r="AI245">
        <f t="shared" si="104"/>
        <v>0</v>
      </c>
      <c r="AK245" t="s">
        <v>1415</v>
      </c>
      <c r="AL245" t="s">
        <v>1416</v>
      </c>
      <c r="AM245" t="s">
        <v>35</v>
      </c>
      <c r="AN245">
        <v>900000</v>
      </c>
      <c r="AO245">
        <v>0</v>
      </c>
      <c r="AP245">
        <v>0</v>
      </c>
      <c r="AQ245">
        <v>0</v>
      </c>
      <c r="AR245">
        <v>1000000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45</v>
      </c>
      <c r="AY245">
        <v>0</v>
      </c>
      <c r="AZ245">
        <v>0</v>
      </c>
      <c r="BA245">
        <v>5000</v>
      </c>
      <c r="BB245">
        <v>0</v>
      </c>
    </row>
    <row r="246" spans="1:54" x14ac:dyDescent="0.25">
      <c r="B246" s="32" t="s">
        <v>871</v>
      </c>
      <c r="C246" t="s">
        <v>887</v>
      </c>
      <c r="D246" t="s">
        <v>882</v>
      </c>
      <c r="E246" t="s">
        <v>893</v>
      </c>
      <c r="F246" t="str">
        <f t="shared" si="83"/>
        <v>IBMA2</v>
      </c>
      <c r="G246" t="str">
        <f t="shared" si="84"/>
        <v>MEHQ</v>
      </c>
      <c r="H246" s="12" t="s">
        <v>905</v>
      </c>
      <c r="I246" t="str">
        <f t="shared" si="85"/>
        <v>Z11F</v>
      </c>
      <c r="J246" t="str">
        <f t="shared" si="86"/>
        <v>Drum Non-Zinc</v>
      </c>
      <c r="K246" t="str">
        <f t="shared" si="92"/>
        <v>100</v>
      </c>
      <c r="L246" t="str">
        <f t="shared" si="93"/>
        <v>0</v>
      </c>
      <c r="M246" s="40">
        <f t="shared" si="94"/>
        <v>100</v>
      </c>
      <c r="N246" s="40" t="str">
        <f t="shared" si="95"/>
        <v>IA</v>
      </c>
      <c r="O246" s="40">
        <f t="shared" si="96"/>
        <v>5</v>
      </c>
      <c r="P246" s="40" t="s">
        <v>950</v>
      </c>
      <c r="Q246" s="40" t="str">
        <f t="shared" si="97"/>
        <v>DNBMA</v>
      </c>
      <c r="R246" t="str">
        <f t="shared" si="81"/>
        <v>Z11FIBMA2DNMEHQ1000</v>
      </c>
      <c r="S246" t="str">
        <f t="shared" si="98"/>
        <v>IBMA2 Drum Non-Zinc MEHQ 100 ppm</v>
      </c>
      <c r="T246" t="s">
        <v>35</v>
      </c>
      <c r="U246">
        <f t="shared" si="99"/>
        <v>900000</v>
      </c>
      <c r="V246">
        <f t="shared" si="105"/>
        <v>0</v>
      </c>
      <c r="W246">
        <f t="shared" si="82"/>
        <v>0</v>
      </c>
      <c r="X246">
        <f t="shared" si="82"/>
        <v>0</v>
      </c>
      <c r="Y246">
        <f t="shared" si="82"/>
        <v>1000000</v>
      </c>
      <c r="Z246">
        <f t="shared" si="82"/>
        <v>0</v>
      </c>
      <c r="AA246">
        <f t="shared" si="82"/>
        <v>0</v>
      </c>
      <c r="AB246">
        <f t="shared" si="82"/>
        <v>0</v>
      </c>
      <c r="AC246">
        <f t="shared" si="82"/>
        <v>0</v>
      </c>
      <c r="AD246" s="22">
        <f t="shared" si="87"/>
        <v>0</v>
      </c>
      <c r="AE246" s="22">
        <f t="shared" si="100"/>
        <v>90</v>
      </c>
      <c r="AF246" s="22">
        <f t="shared" si="101"/>
        <v>0</v>
      </c>
      <c r="AG246">
        <f t="shared" si="102"/>
        <v>0</v>
      </c>
      <c r="AH246">
        <f t="shared" si="103"/>
        <v>5000</v>
      </c>
      <c r="AI246">
        <f t="shared" si="104"/>
        <v>0</v>
      </c>
      <c r="AK246" t="s">
        <v>1417</v>
      </c>
      <c r="AL246" t="s">
        <v>1418</v>
      </c>
      <c r="AM246" t="s">
        <v>35</v>
      </c>
      <c r="AN246">
        <v>900000</v>
      </c>
      <c r="AO246">
        <v>0</v>
      </c>
      <c r="AP246">
        <v>0</v>
      </c>
      <c r="AQ246">
        <v>0</v>
      </c>
      <c r="AR246">
        <v>1000000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90</v>
      </c>
      <c r="AY246">
        <v>0</v>
      </c>
      <c r="AZ246">
        <v>0</v>
      </c>
      <c r="BA246">
        <v>5000</v>
      </c>
      <c r="BB246">
        <v>0</v>
      </c>
    </row>
    <row r="247" spans="1:54" x14ac:dyDescent="0.25">
      <c r="B247" s="32" t="s">
        <v>871</v>
      </c>
      <c r="C247" t="s">
        <v>887</v>
      </c>
      <c r="D247" t="s">
        <v>880</v>
      </c>
      <c r="E247" t="s">
        <v>894</v>
      </c>
      <c r="F247" t="str">
        <f t="shared" si="83"/>
        <v>IBMA2</v>
      </c>
      <c r="G247" t="str">
        <f t="shared" si="84"/>
        <v>IA</v>
      </c>
      <c r="H247" s="12" t="s">
        <v>905</v>
      </c>
      <c r="I247" t="str">
        <f t="shared" si="85"/>
        <v>Z11F</v>
      </c>
      <c r="J247" t="str">
        <f t="shared" si="86"/>
        <v>Drum Non-Zinc</v>
      </c>
      <c r="K247" t="str">
        <f t="shared" si="92"/>
        <v>005</v>
      </c>
      <c r="L247" t="str">
        <f t="shared" si="93"/>
        <v>0</v>
      </c>
      <c r="M247" s="40">
        <f t="shared" si="94"/>
        <v>5</v>
      </c>
      <c r="N247" s="40" t="str">
        <f t="shared" si="95"/>
        <v>IA</v>
      </c>
      <c r="O247" s="40">
        <f t="shared" si="96"/>
        <v>5</v>
      </c>
      <c r="P247" s="40" t="s">
        <v>950</v>
      </c>
      <c r="Q247" s="40" t="str">
        <f t="shared" si="97"/>
        <v>DNBMA</v>
      </c>
      <c r="R247" t="str">
        <f t="shared" si="81"/>
        <v>Z11FIBMA2DNIA0050</v>
      </c>
      <c r="S247" t="str">
        <f t="shared" si="98"/>
        <v>IBMA2 Drum Non-Zinc IA 5 ppm</v>
      </c>
      <c r="T247" t="s">
        <v>35</v>
      </c>
      <c r="U247">
        <f t="shared" si="99"/>
        <v>900000</v>
      </c>
      <c r="V247">
        <f t="shared" si="105"/>
        <v>0</v>
      </c>
      <c r="W247">
        <f t="shared" si="82"/>
        <v>0</v>
      </c>
      <c r="X247">
        <f t="shared" si="82"/>
        <v>0</v>
      </c>
      <c r="Y247">
        <f t="shared" si="82"/>
        <v>1000000</v>
      </c>
      <c r="Z247">
        <f t="shared" si="82"/>
        <v>0</v>
      </c>
      <c r="AA247">
        <f t="shared" ref="W247:AC261" si="106">IF($F247=AA$12,$U$24,0)</f>
        <v>0</v>
      </c>
      <c r="AB247">
        <f t="shared" si="106"/>
        <v>0</v>
      </c>
      <c r="AC247">
        <f t="shared" si="106"/>
        <v>0</v>
      </c>
      <c r="AD247" s="22">
        <f t="shared" si="87"/>
        <v>0</v>
      </c>
      <c r="AE247" s="22">
        <f t="shared" si="100"/>
        <v>0</v>
      </c>
      <c r="AF247" s="22">
        <f t="shared" si="101"/>
        <v>0</v>
      </c>
      <c r="AG247">
        <f t="shared" si="102"/>
        <v>0</v>
      </c>
      <c r="AH247">
        <f t="shared" si="103"/>
        <v>5000</v>
      </c>
      <c r="AI247">
        <f t="shared" si="104"/>
        <v>0</v>
      </c>
      <c r="AK247" t="s">
        <v>1419</v>
      </c>
      <c r="AL247" t="s">
        <v>1420</v>
      </c>
      <c r="AM247" t="s">
        <v>35</v>
      </c>
      <c r="AN247">
        <v>900000</v>
      </c>
      <c r="AO247">
        <v>0</v>
      </c>
      <c r="AP247">
        <v>0</v>
      </c>
      <c r="AQ247">
        <v>0</v>
      </c>
      <c r="AR247">
        <v>1000000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5000</v>
      </c>
      <c r="BB247">
        <v>0</v>
      </c>
    </row>
    <row r="248" spans="1:54" x14ac:dyDescent="0.25">
      <c r="B248" s="32" t="s">
        <v>871</v>
      </c>
      <c r="C248" t="s">
        <v>887</v>
      </c>
      <c r="D248" t="s">
        <v>880</v>
      </c>
      <c r="E248" t="s">
        <v>895</v>
      </c>
      <c r="F248" t="str">
        <f t="shared" si="83"/>
        <v>IBMA2</v>
      </c>
      <c r="G248" t="str">
        <f t="shared" si="84"/>
        <v>IA</v>
      </c>
      <c r="H248" s="12" t="s">
        <v>905</v>
      </c>
      <c r="I248" t="str">
        <f t="shared" si="85"/>
        <v>Z11F</v>
      </c>
      <c r="J248" t="str">
        <f t="shared" si="86"/>
        <v>Drum Non-Zinc</v>
      </c>
      <c r="K248" t="str">
        <f t="shared" si="92"/>
        <v>015</v>
      </c>
      <c r="L248" t="str">
        <f t="shared" si="93"/>
        <v>0</v>
      </c>
      <c r="M248" s="40">
        <f t="shared" si="94"/>
        <v>15</v>
      </c>
      <c r="N248" s="40" t="str">
        <f t="shared" si="95"/>
        <v>IA</v>
      </c>
      <c r="O248" s="40">
        <f t="shared" si="96"/>
        <v>5</v>
      </c>
      <c r="P248" s="40" t="s">
        <v>950</v>
      </c>
      <c r="Q248" s="40" t="str">
        <f t="shared" si="97"/>
        <v>DNBMA</v>
      </c>
      <c r="R248" t="str">
        <f t="shared" si="81"/>
        <v>Z11FIBMA2DNIA0150</v>
      </c>
      <c r="S248" t="str">
        <f t="shared" si="98"/>
        <v>IBMA2 Drum Non-Zinc IA 15 ppm</v>
      </c>
      <c r="T248" t="s">
        <v>35</v>
      </c>
      <c r="U248">
        <f t="shared" si="99"/>
        <v>900000</v>
      </c>
      <c r="V248">
        <f t="shared" si="105"/>
        <v>0</v>
      </c>
      <c r="W248">
        <f t="shared" si="106"/>
        <v>0</v>
      </c>
      <c r="X248">
        <f t="shared" si="106"/>
        <v>0</v>
      </c>
      <c r="Y248">
        <f t="shared" si="106"/>
        <v>1000000</v>
      </c>
      <c r="Z248">
        <f t="shared" si="106"/>
        <v>0</v>
      </c>
      <c r="AA248">
        <f t="shared" si="106"/>
        <v>0</v>
      </c>
      <c r="AB248">
        <f t="shared" si="106"/>
        <v>0</v>
      </c>
      <c r="AC248">
        <f t="shared" si="106"/>
        <v>0</v>
      </c>
      <c r="AD248" s="22">
        <f t="shared" si="87"/>
        <v>9</v>
      </c>
      <c r="AE248" s="22">
        <f t="shared" si="100"/>
        <v>0</v>
      </c>
      <c r="AF248" s="22">
        <f t="shared" si="101"/>
        <v>0</v>
      </c>
      <c r="AG248">
        <f t="shared" si="102"/>
        <v>0</v>
      </c>
      <c r="AH248">
        <f t="shared" si="103"/>
        <v>5000</v>
      </c>
      <c r="AI248">
        <f t="shared" si="104"/>
        <v>0</v>
      </c>
      <c r="AK248" t="s">
        <v>1421</v>
      </c>
      <c r="AL248" t="s">
        <v>1422</v>
      </c>
      <c r="AM248" t="s">
        <v>35</v>
      </c>
      <c r="AN248">
        <v>900000</v>
      </c>
      <c r="AO248">
        <v>0</v>
      </c>
      <c r="AP248">
        <v>0</v>
      </c>
      <c r="AQ248">
        <v>0</v>
      </c>
      <c r="AR248">
        <v>1000000</v>
      </c>
      <c r="AS248">
        <v>0</v>
      </c>
      <c r="AT248">
        <v>0</v>
      </c>
      <c r="AU248">
        <v>0</v>
      </c>
      <c r="AV248">
        <v>0</v>
      </c>
      <c r="AW248">
        <v>9</v>
      </c>
      <c r="AX248">
        <v>0</v>
      </c>
      <c r="AY248">
        <v>0</v>
      </c>
      <c r="AZ248">
        <v>0</v>
      </c>
      <c r="BA248">
        <v>5000</v>
      </c>
      <c r="BB248">
        <v>0</v>
      </c>
    </row>
    <row r="249" spans="1:54" x14ac:dyDescent="0.25">
      <c r="B249" s="32" t="s">
        <v>871</v>
      </c>
      <c r="C249" t="s">
        <v>896</v>
      </c>
      <c r="D249" t="s">
        <v>882</v>
      </c>
      <c r="E249" t="s">
        <v>892</v>
      </c>
      <c r="F249" t="str">
        <f t="shared" si="83"/>
        <v>IBMA2</v>
      </c>
      <c r="G249" t="str">
        <f t="shared" si="84"/>
        <v>MEHQ</v>
      </c>
      <c r="H249" s="12" t="s">
        <v>905</v>
      </c>
      <c r="I249" t="str">
        <f t="shared" si="85"/>
        <v>Z11F</v>
      </c>
      <c r="J249" t="str">
        <f t="shared" si="86"/>
        <v>IBC</v>
      </c>
      <c r="K249" t="str">
        <f t="shared" si="92"/>
        <v>050</v>
      </c>
      <c r="L249" t="str">
        <f t="shared" si="93"/>
        <v>0</v>
      </c>
      <c r="M249" s="40">
        <f t="shared" si="94"/>
        <v>50</v>
      </c>
      <c r="N249" s="40" t="str">
        <f t="shared" si="95"/>
        <v>IA</v>
      </c>
      <c r="O249" s="40">
        <f t="shared" si="96"/>
        <v>5</v>
      </c>
      <c r="P249" s="40" t="s">
        <v>950</v>
      </c>
      <c r="Q249" s="40" t="str">
        <f t="shared" si="97"/>
        <v>I0</v>
      </c>
      <c r="R249" t="str">
        <f t="shared" si="81"/>
        <v>Z11FIBMA2I0MEHQ0500</v>
      </c>
      <c r="S249" t="str">
        <f t="shared" si="98"/>
        <v>IBMA2 IBC MEHQ 50 ppm</v>
      </c>
      <c r="T249" t="s">
        <v>35</v>
      </c>
      <c r="U249">
        <f t="shared" si="99"/>
        <v>1000000</v>
      </c>
      <c r="V249">
        <f t="shared" si="105"/>
        <v>0</v>
      </c>
      <c r="W249">
        <f t="shared" si="106"/>
        <v>0</v>
      </c>
      <c r="X249">
        <f t="shared" si="106"/>
        <v>0</v>
      </c>
      <c r="Y249">
        <f t="shared" si="106"/>
        <v>1000000</v>
      </c>
      <c r="Z249">
        <f t="shared" si="106"/>
        <v>0</v>
      </c>
      <c r="AA249">
        <f t="shared" si="106"/>
        <v>0</v>
      </c>
      <c r="AB249">
        <f t="shared" si="106"/>
        <v>0</v>
      </c>
      <c r="AC249">
        <f t="shared" si="106"/>
        <v>0</v>
      </c>
      <c r="AD249" s="22">
        <f t="shared" si="87"/>
        <v>0</v>
      </c>
      <c r="AE249" s="22">
        <f t="shared" si="100"/>
        <v>50</v>
      </c>
      <c r="AF249" s="22">
        <f t="shared" si="101"/>
        <v>0</v>
      </c>
      <c r="AG249">
        <f t="shared" si="102"/>
        <v>0</v>
      </c>
      <c r="AH249">
        <f t="shared" si="103"/>
        <v>0</v>
      </c>
      <c r="AI249">
        <f t="shared" si="104"/>
        <v>1000</v>
      </c>
      <c r="AK249" t="s">
        <v>1423</v>
      </c>
      <c r="AL249" t="s">
        <v>1424</v>
      </c>
      <c r="AM249" t="s">
        <v>35</v>
      </c>
      <c r="AN249">
        <v>1000000</v>
      </c>
      <c r="AO249">
        <v>0</v>
      </c>
      <c r="AP249">
        <v>0</v>
      </c>
      <c r="AQ249">
        <v>0</v>
      </c>
      <c r="AR249">
        <v>1000000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50</v>
      </c>
      <c r="AY249">
        <v>0</v>
      </c>
      <c r="AZ249">
        <v>0</v>
      </c>
      <c r="BA249">
        <v>0</v>
      </c>
      <c r="BB249">
        <v>1000</v>
      </c>
    </row>
    <row r="250" spans="1:54" x14ac:dyDescent="0.25">
      <c r="B250" s="32" t="s">
        <v>871</v>
      </c>
      <c r="C250" t="s">
        <v>896</v>
      </c>
      <c r="D250" t="s">
        <v>882</v>
      </c>
      <c r="E250" t="s">
        <v>893</v>
      </c>
      <c r="F250" t="str">
        <f t="shared" si="83"/>
        <v>IBMA2</v>
      </c>
      <c r="G250" t="str">
        <f t="shared" si="84"/>
        <v>MEHQ</v>
      </c>
      <c r="H250" s="12" t="s">
        <v>905</v>
      </c>
      <c r="I250" t="str">
        <f t="shared" si="85"/>
        <v>Z11F</v>
      </c>
      <c r="J250" t="str">
        <f t="shared" si="86"/>
        <v>IBC</v>
      </c>
      <c r="K250" t="str">
        <f t="shared" si="92"/>
        <v>100</v>
      </c>
      <c r="L250" t="str">
        <f t="shared" si="93"/>
        <v>0</v>
      </c>
      <c r="M250" s="40">
        <f t="shared" si="94"/>
        <v>100</v>
      </c>
      <c r="N250" s="40" t="str">
        <f t="shared" si="95"/>
        <v>IA</v>
      </c>
      <c r="O250" s="40">
        <f t="shared" si="96"/>
        <v>5</v>
      </c>
      <c r="P250" s="40" t="s">
        <v>950</v>
      </c>
      <c r="Q250" s="40" t="str">
        <f t="shared" si="97"/>
        <v>I0</v>
      </c>
      <c r="R250" t="str">
        <f t="shared" si="81"/>
        <v>Z11FIBMA2I0MEHQ1000</v>
      </c>
      <c r="S250" t="str">
        <f t="shared" si="98"/>
        <v>IBMA2 IBC MEHQ 100 ppm</v>
      </c>
      <c r="T250" t="s">
        <v>35</v>
      </c>
      <c r="U250">
        <f t="shared" si="99"/>
        <v>1000000</v>
      </c>
      <c r="V250">
        <f t="shared" si="105"/>
        <v>0</v>
      </c>
      <c r="W250">
        <f t="shared" si="106"/>
        <v>0</v>
      </c>
      <c r="X250">
        <f t="shared" si="106"/>
        <v>0</v>
      </c>
      <c r="Y250">
        <f t="shared" si="106"/>
        <v>1000000</v>
      </c>
      <c r="Z250">
        <f t="shared" si="106"/>
        <v>0</v>
      </c>
      <c r="AA250">
        <f t="shared" si="106"/>
        <v>0</v>
      </c>
      <c r="AB250">
        <f t="shared" si="106"/>
        <v>0</v>
      </c>
      <c r="AC250">
        <f t="shared" si="106"/>
        <v>0</v>
      </c>
      <c r="AD250" s="22">
        <f t="shared" si="87"/>
        <v>0</v>
      </c>
      <c r="AE250" s="22">
        <f t="shared" si="100"/>
        <v>100</v>
      </c>
      <c r="AF250" s="22">
        <f t="shared" si="101"/>
        <v>0</v>
      </c>
      <c r="AG250">
        <f t="shared" si="102"/>
        <v>0</v>
      </c>
      <c r="AH250">
        <f t="shared" si="103"/>
        <v>0</v>
      </c>
      <c r="AI250">
        <f t="shared" si="104"/>
        <v>1000</v>
      </c>
      <c r="AK250" t="s">
        <v>1425</v>
      </c>
      <c r="AL250" t="s">
        <v>1426</v>
      </c>
      <c r="AM250" t="s">
        <v>35</v>
      </c>
      <c r="AN250">
        <v>1000000</v>
      </c>
      <c r="AO250">
        <v>0</v>
      </c>
      <c r="AP250">
        <v>0</v>
      </c>
      <c r="AQ250">
        <v>0</v>
      </c>
      <c r="AR250">
        <v>1000000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100</v>
      </c>
      <c r="AY250">
        <v>0</v>
      </c>
      <c r="AZ250">
        <v>0</v>
      </c>
      <c r="BA250">
        <v>0</v>
      </c>
      <c r="BB250">
        <v>1000</v>
      </c>
    </row>
    <row r="251" spans="1:54" x14ac:dyDescent="0.25">
      <c r="B251" s="32" t="s">
        <v>871</v>
      </c>
      <c r="C251" t="s">
        <v>897</v>
      </c>
      <c r="D251" t="s">
        <v>882</v>
      </c>
      <c r="E251" t="s">
        <v>890</v>
      </c>
      <c r="F251" t="str">
        <f t="shared" si="83"/>
        <v>IBMA2</v>
      </c>
      <c r="G251" t="str">
        <f t="shared" si="84"/>
        <v>MEHQ</v>
      </c>
      <c r="H251" s="12" t="s">
        <v>905</v>
      </c>
      <c r="I251" t="str">
        <f t="shared" si="85"/>
        <v>Z11F</v>
      </c>
      <c r="J251" t="str">
        <f t="shared" si="86"/>
        <v>Lorry-Tank</v>
      </c>
      <c r="K251" t="str">
        <f t="shared" si="92"/>
        <v>025</v>
      </c>
      <c r="L251" t="str">
        <f t="shared" si="93"/>
        <v>0</v>
      </c>
      <c r="M251" s="40">
        <f t="shared" si="94"/>
        <v>25</v>
      </c>
      <c r="N251" s="40" t="str">
        <f t="shared" si="95"/>
        <v>IA</v>
      </c>
      <c r="O251" s="40">
        <f t="shared" si="96"/>
        <v>5</v>
      </c>
      <c r="P251" s="40" t="s">
        <v>950</v>
      </c>
      <c r="Q251" s="40" t="str">
        <f t="shared" si="97"/>
        <v>LT</v>
      </c>
      <c r="R251" t="str">
        <f t="shared" si="81"/>
        <v>Z11FIBMA2LTMEHQ0250</v>
      </c>
      <c r="S251" t="str">
        <f t="shared" si="98"/>
        <v>IBMA2 Lorry-Tank MEHQ 25 ppm</v>
      </c>
      <c r="T251" t="s">
        <v>35</v>
      </c>
      <c r="U251">
        <f t="shared" si="99"/>
        <v>1000000</v>
      </c>
      <c r="V251">
        <f t="shared" si="105"/>
        <v>0</v>
      </c>
      <c r="W251">
        <f t="shared" si="106"/>
        <v>0</v>
      </c>
      <c r="X251">
        <f t="shared" si="106"/>
        <v>0</v>
      </c>
      <c r="Y251">
        <f t="shared" si="106"/>
        <v>1000000</v>
      </c>
      <c r="Z251">
        <f t="shared" si="106"/>
        <v>0</v>
      </c>
      <c r="AA251">
        <f t="shared" si="106"/>
        <v>0</v>
      </c>
      <c r="AB251">
        <f t="shared" si="106"/>
        <v>0</v>
      </c>
      <c r="AC251">
        <f t="shared" si="106"/>
        <v>0</v>
      </c>
      <c r="AD251" s="22">
        <f t="shared" si="87"/>
        <v>0</v>
      </c>
      <c r="AE251" s="22">
        <f t="shared" si="100"/>
        <v>25</v>
      </c>
      <c r="AF251" s="22">
        <f t="shared" si="101"/>
        <v>0</v>
      </c>
      <c r="AG251">
        <f t="shared" si="102"/>
        <v>0</v>
      </c>
      <c r="AH251">
        <f t="shared" si="103"/>
        <v>0</v>
      </c>
      <c r="AI251">
        <f t="shared" si="104"/>
        <v>0</v>
      </c>
      <c r="AK251" t="s">
        <v>1427</v>
      </c>
      <c r="AL251" t="s">
        <v>1428</v>
      </c>
      <c r="AM251" t="s">
        <v>35</v>
      </c>
      <c r="AN251">
        <v>1000000</v>
      </c>
      <c r="AO251">
        <v>0</v>
      </c>
      <c r="AP251">
        <v>0</v>
      </c>
      <c r="AQ251">
        <v>0</v>
      </c>
      <c r="AR251">
        <v>1000000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25</v>
      </c>
      <c r="AY251">
        <v>0</v>
      </c>
      <c r="AZ251">
        <v>0</v>
      </c>
      <c r="BA251">
        <v>0</v>
      </c>
      <c r="BB251">
        <v>0</v>
      </c>
    </row>
    <row r="252" spans="1:54" x14ac:dyDescent="0.25">
      <c r="B252" s="32" t="s">
        <v>871</v>
      </c>
      <c r="C252" t="s">
        <v>897</v>
      </c>
      <c r="D252" t="s">
        <v>882</v>
      </c>
      <c r="E252" t="s">
        <v>893</v>
      </c>
      <c r="F252" t="str">
        <f t="shared" si="83"/>
        <v>IBMA2</v>
      </c>
      <c r="G252" t="str">
        <f t="shared" si="84"/>
        <v>MEHQ</v>
      </c>
      <c r="H252" s="12" t="s">
        <v>905</v>
      </c>
      <c r="I252" t="str">
        <f t="shared" si="85"/>
        <v>Z11F</v>
      </c>
      <c r="J252" t="str">
        <f t="shared" si="86"/>
        <v>Lorry-Tank</v>
      </c>
      <c r="K252" t="str">
        <f t="shared" si="92"/>
        <v>100</v>
      </c>
      <c r="L252" t="str">
        <f t="shared" si="93"/>
        <v>0</v>
      </c>
      <c r="M252" s="40">
        <f t="shared" si="94"/>
        <v>100</v>
      </c>
      <c r="N252" s="40" t="str">
        <f t="shared" si="95"/>
        <v>IA</v>
      </c>
      <c r="O252" s="40">
        <f t="shared" si="96"/>
        <v>5</v>
      </c>
      <c r="P252" s="40" t="s">
        <v>950</v>
      </c>
      <c r="Q252" s="40" t="str">
        <f t="shared" si="97"/>
        <v>LT</v>
      </c>
      <c r="R252" t="str">
        <f t="shared" si="81"/>
        <v>Z11FIBMA2LTMEHQ1000</v>
      </c>
      <c r="S252" t="str">
        <f t="shared" si="98"/>
        <v>IBMA2 Lorry-Tank MEHQ 100 ppm</v>
      </c>
      <c r="T252" t="s">
        <v>35</v>
      </c>
      <c r="U252">
        <f t="shared" si="99"/>
        <v>1000000</v>
      </c>
      <c r="V252">
        <f t="shared" si="105"/>
        <v>0</v>
      </c>
      <c r="W252">
        <f t="shared" si="106"/>
        <v>0</v>
      </c>
      <c r="X252">
        <f t="shared" si="106"/>
        <v>0</v>
      </c>
      <c r="Y252">
        <f t="shared" si="106"/>
        <v>1000000</v>
      </c>
      <c r="Z252">
        <f t="shared" si="106"/>
        <v>0</v>
      </c>
      <c r="AA252">
        <f t="shared" si="106"/>
        <v>0</v>
      </c>
      <c r="AB252">
        <f t="shared" si="106"/>
        <v>0</v>
      </c>
      <c r="AC252">
        <f t="shared" si="106"/>
        <v>0</v>
      </c>
      <c r="AD252" s="22">
        <f t="shared" si="87"/>
        <v>0</v>
      </c>
      <c r="AE252" s="22">
        <f t="shared" si="100"/>
        <v>100</v>
      </c>
      <c r="AF252" s="22">
        <f t="shared" si="101"/>
        <v>0</v>
      </c>
      <c r="AG252">
        <f t="shared" si="102"/>
        <v>0</v>
      </c>
      <c r="AH252">
        <f t="shared" si="103"/>
        <v>0</v>
      </c>
      <c r="AI252">
        <f t="shared" si="104"/>
        <v>0</v>
      </c>
      <c r="AK252" t="s">
        <v>1429</v>
      </c>
      <c r="AL252" t="s">
        <v>1430</v>
      </c>
      <c r="AM252" t="s">
        <v>35</v>
      </c>
      <c r="AN252">
        <v>1000000</v>
      </c>
      <c r="AO252">
        <v>0</v>
      </c>
      <c r="AP252">
        <v>0</v>
      </c>
      <c r="AQ252">
        <v>0</v>
      </c>
      <c r="AR252">
        <v>1000000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100</v>
      </c>
      <c r="AY252">
        <v>0</v>
      </c>
      <c r="AZ252">
        <v>0</v>
      </c>
      <c r="BA252">
        <v>0</v>
      </c>
      <c r="BB252">
        <v>0</v>
      </c>
    </row>
    <row r="253" spans="1:54" x14ac:dyDescent="0.25">
      <c r="B253" s="32" t="s">
        <v>871</v>
      </c>
      <c r="C253" t="s">
        <v>898</v>
      </c>
      <c r="D253" t="s">
        <v>882</v>
      </c>
      <c r="E253" t="s">
        <v>888</v>
      </c>
      <c r="F253" t="str">
        <f t="shared" si="83"/>
        <v>IBMA2</v>
      </c>
      <c r="G253" t="str">
        <f t="shared" si="84"/>
        <v>MEHQ</v>
      </c>
      <c r="H253" s="12" t="s">
        <v>905</v>
      </c>
      <c r="I253" t="str">
        <f t="shared" si="85"/>
        <v>Z11F</v>
      </c>
      <c r="J253" t="str">
        <f t="shared" si="86"/>
        <v>ISO-Tank</v>
      </c>
      <c r="K253" t="str">
        <f t="shared" si="92"/>
        <v>010</v>
      </c>
      <c r="L253" t="str">
        <f t="shared" si="93"/>
        <v>0</v>
      </c>
      <c r="M253" s="40">
        <f t="shared" si="94"/>
        <v>10</v>
      </c>
      <c r="N253" s="40" t="str">
        <f t="shared" si="95"/>
        <v>IA</v>
      </c>
      <c r="O253" s="40">
        <f t="shared" si="96"/>
        <v>5</v>
      </c>
      <c r="P253" s="40" t="s">
        <v>950</v>
      </c>
      <c r="Q253" s="40" t="str">
        <f t="shared" si="97"/>
        <v>T0</v>
      </c>
      <c r="R253" t="str">
        <f t="shared" si="81"/>
        <v>Z11FIBMA2T0MEHQ0100</v>
      </c>
      <c r="S253" t="str">
        <f t="shared" si="98"/>
        <v>IBMA2 ISO-Tank MEHQ 10 ppm</v>
      </c>
      <c r="T253" t="s">
        <v>35</v>
      </c>
      <c r="U253">
        <f t="shared" si="99"/>
        <v>1000000</v>
      </c>
      <c r="V253">
        <f t="shared" si="105"/>
        <v>0</v>
      </c>
      <c r="W253">
        <f t="shared" si="106"/>
        <v>0</v>
      </c>
      <c r="X253">
        <f t="shared" si="106"/>
        <v>0</v>
      </c>
      <c r="Y253">
        <f t="shared" si="106"/>
        <v>1000000</v>
      </c>
      <c r="Z253">
        <f t="shared" si="106"/>
        <v>0</v>
      </c>
      <c r="AA253">
        <f t="shared" si="106"/>
        <v>0</v>
      </c>
      <c r="AB253">
        <f t="shared" si="106"/>
        <v>0</v>
      </c>
      <c r="AC253">
        <f t="shared" si="106"/>
        <v>0</v>
      </c>
      <c r="AD253" s="22">
        <f t="shared" si="87"/>
        <v>0</v>
      </c>
      <c r="AE253" s="22">
        <f t="shared" si="100"/>
        <v>10</v>
      </c>
      <c r="AF253" s="22">
        <f t="shared" si="101"/>
        <v>0</v>
      </c>
      <c r="AG253">
        <f t="shared" si="102"/>
        <v>0</v>
      </c>
      <c r="AH253">
        <f t="shared" si="103"/>
        <v>0</v>
      </c>
      <c r="AI253">
        <f t="shared" si="104"/>
        <v>0</v>
      </c>
      <c r="AK253" t="s">
        <v>1431</v>
      </c>
      <c r="AL253" t="s">
        <v>1432</v>
      </c>
      <c r="AM253" t="s">
        <v>35</v>
      </c>
      <c r="AN253">
        <v>1000000</v>
      </c>
      <c r="AO253">
        <v>0</v>
      </c>
      <c r="AP253">
        <v>0</v>
      </c>
      <c r="AQ253">
        <v>0</v>
      </c>
      <c r="AR253">
        <v>1000000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10</v>
      </c>
      <c r="AY253">
        <v>0</v>
      </c>
      <c r="AZ253">
        <v>0</v>
      </c>
      <c r="BA253">
        <v>0</v>
      </c>
      <c r="BB253">
        <v>0</v>
      </c>
    </row>
    <row r="254" spans="1:54" x14ac:dyDescent="0.25">
      <c r="B254" s="32" t="s">
        <v>871</v>
      </c>
      <c r="C254" t="s">
        <v>898</v>
      </c>
      <c r="D254" t="s">
        <v>882</v>
      </c>
      <c r="E254" t="s">
        <v>889</v>
      </c>
      <c r="F254" t="str">
        <f t="shared" si="83"/>
        <v>IBMA2</v>
      </c>
      <c r="G254" t="str">
        <f t="shared" si="84"/>
        <v>MEHQ</v>
      </c>
      <c r="H254" s="12" t="s">
        <v>905</v>
      </c>
      <c r="I254" t="str">
        <f t="shared" si="85"/>
        <v>Z11F</v>
      </c>
      <c r="J254" t="str">
        <f t="shared" si="86"/>
        <v>ISO-Tank</v>
      </c>
      <c r="K254" t="str">
        <f t="shared" si="92"/>
        <v>017</v>
      </c>
      <c r="L254" t="str">
        <f t="shared" si="93"/>
        <v>0</v>
      </c>
      <c r="M254" s="40">
        <f t="shared" si="94"/>
        <v>17</v>
      </c>
      <c r="N254" s="40" t="str">
        <f t="shared" si="95"/>
        <v>IA</v>
      </c>
      <c r="O254" s="40">
        <f t="shared" si="96"/>
        <v>5</v>
      </c>
      <c r="P254" s="40" t="s">
        <v>950</v>
      </c>
      <c r="Q254" s="40" t="str">
        <f t="shared" si="97"/>
        <v>T0</v>
      </c>
      <c r="R254" t="str">
        <f t="shared" si="81"/>
        <v>Z11FIBMA2T0MEHQ0170</v>
      </c>
      <c r="S254" t="str">
        <f t="shared" si="98"/>
        <v>IBMA2 ISO-Tank MEHQ 17 ppm</v>
      </c>
      <c r="T254" t="s">
        <v>35</v>
      </c>
      <c r="U254">
        <f t="shared" si="99"/>
        <v>1000000</v>
      </c>
      <c r="V254">
        <f t="shared" si="105"/>
        <v>0</v>
      </c>
      <c r="W254">
        <f t="shared" si="106"/>
        <v>0</v>
      </c>
      <c r="X254">
        <f t="shared" si="106"/>
        <v>0</v>
      </c>
      <c r="Y254">
        <f t="shared" si="106"/>
        <v>1000000</v>
      </c>
      <c r="Z254">
        <f t="shared" si="106"/>
        <v>0</v>
      </c>
      <c r="AA254">
        <f t="shared" si="106"/>
        <v>0</v>
      </c>
      <c r="AB254">
        <f t="shared" si="106"/>
        <v>0</v>
      </c>
      <c r="AC254">
        <f t="shared" si="106"/>
        <v>0</v>
      </c>
      <c r="AD254" s="22">
        <f t="shared" si="87"/>
        <v>0</v>
      </c>
      <c r="AE254" s="22">
        <f t="shared" si="100"/>
        <v>17</v>
      </c>
      <c r="AF254" s="22">
        <f t="shared" si="101"/>
        <v>0</v>
      </c>
      <c r="AG254">
        <f t="shared" si="102"/>
        <v>0</v>
      </c>
      <c r="AH254">
        <f t="shared" si="103"/>
        <v>0</v>
      </c>
      <c r="AI254">
        <f t="shared" si="104"/>
        <v>0</v>
      </c>
      <c r="AK254" t="s">
        <v>1433</v>
      </c>
      <c r="AL254" t="s">
        <v>1434</v>
      </c>
      <c r="AM254" t="s">
        <v>35</v>
      </c>
      <c r="AN254">
        <v>1000000</v>
      </c>
      <c r="AO254">
        <v>0</v>
      </c>
      <c r="AP254">
        <v>0</v>
      </c>
      <c r="AQ254">
        <v>0</v>
      </c>
      <c r="AR254">
        <v>1000000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17</v>
      </c>
      <c r="AY254">
        <v>0</v>
      </c>
      <c r="AZ254">
        <v>0</v>
      </c>
      <c r="BA254">
        <v>0</v>
      </c>
      <c r="BB254">
        <v>0</v>
      </c>
    </row>
    <row r="255" spans="1:54" x14ac:dyDescent="0.25">
      <c r="B255" s="32" t="s">
        <v>871</v>
      </c>
      <c r="C255" t="s">
        <v>898</v>
      </c>
      <c r="D255" t="s">
        <v>882</v>
      </c>
      <c r="E255" t="s">
        <v>899</v>
      </c>
      <c r="F255" t="str">
        <f t="shared" si="83"/>
        <v>IBMA2</v>
      </c>
      <c r="G255" t="str">
        <f t="shared" si="84"/>
        <v>MEHQ</v>
      </c>
      <c r="H255" s="12" t="s">
        <v>905</v>
      </c>
      <c r="I255" t="str">
        <f t="shared" si="85"/>
        <v>Z11F</v>
      </c>
      <c r="J255" t="str">
        <f t="shared" si="86"/>
        <v>ISO-Tank</v>
      </c>
      <c r="K255" t="str">
        <f t="shared" si="92"/>
        <v>020</v>
      </c>
      <c r="L255" t="str">
        <f t="shared" si="93"/>
        <v>0</v>
      </c>
      <c r="M255" s="40">
        <f t="shared" si="94"/>
        <v>20</v>
      </c>
      <c r="N255" s="40" t="str">
        <f t="shared" si="95"/>
        <v>IA</v>
      </c>
      <c r="O255" s="40">
        <f t="shared" si="96"/>
        <v>5</v>
      </c>
      <c r="P255" s="40" t="s">
        <v>950</v>
      </c>
      <c r="Q255" s="40" t="str">
        <f t="shared" si="97"/>
        <v>T0</v>
      </c>
      <c r="R255" t="str">
        <f t="shared" si="81"/>
        <v>Z11FIBMA2T0MEHQ0200</v>
      </c>
      <c r="S255" t="str">
        <f t="shared" si="98"/>
        <v>IBMA2 ISO-Tank MEHQ 20 ppm</v>
      </c>
      <c r="T255" t="s">
        <v>35</v>
      </c>
      <c r="U255">
        <f t="shared" si="99"/>
        <v>1000000</v>
      </c>
      <c r="V255">
        <f t="shared" si="105"/>
        <v>0</v>
      </c>
      <c r="W255">
        <f t="shared" si="106"/>
        <v>0</v>
      </c>
      <c r="X255">
        <f t="shared" si="106"/>
        <v>0</v>
      </c>
      <c r="Y255">
        <f t="shared" si="106"/>
        <v>1000000</v>
      </c>
      <c r="Z255">
        <f t="shared" si="106"/>
        <v>0</v>
      </c>
      <c r="AA255">
        <f t="shared" si="106"/>
        <v>0</v>
      </c>
      <c r="AB255">
        <f t="shared" si="106"/>
        <v>0</v>
      </c>
      <c r="AC255">
        <f t="shared" si="106"/>
        <v>0</v>
      </c>
      <c r="AD255" s="22">
        <f t="shared" si="87"/>
        <v>0</v>
      </c>
      <c r="AE255" s="22">
        <f t="shared" si="100"/>
        <v>20</v>
      </c>
      <c r="AF255" s="22">
        <f t="shared" si="101"/>
        <v>0</v>
      </c>
      <c r="AG255">
        <f t="shared" si="102"/>
        <v>0</v>
      </c>
      <c r="AH255">
        <f t="shared" si="103"/>
        <v>0</v>
      </c>
      <c r="AI255">
        <f t="shared" si="104"/>
        <v>0</v>
      </c>
      <c r="AK255" t="s">
        <v>1435</v>
      </c>
      <c r="AL255" t="s">
        <v>1436</v>
      </c>
      <c r="AM255" t="s">
        <v>35</v>
      </c>
      <c r="AN255">
        <v>1000000</v>
      </c>
      <c r="AO255">
        <v>0</v>
      </c>
      <c r="AP255">
        <v>0</v>
      </c>
      <c r="AQ255">
        <v>0</v>
      </c>
      <c r="AR255">
        <v>1000000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20</v>
      </c>
      <c r="AY255">
        <v>0</v>
      </c>
      <c r="AZ255">
        <v>0</v>
      </c>
      <c r="BA255">
        <v>0</v>
      </c>
      <c r="BB255">
        <v>0</v>
      </c>
    </row>
    <row r="256" spans="1:54" x14ac:dyDescent="0.25">
      <c r="B256" s="32" t="s">
        <v>871</v>
      </c>
      <c r="C256" t="s">
        <v>898</v>
      </c>
      <c r="D256" t="s">
        <v>882</v>
      </c>
      <c r="E256" t="s">
        <v>890</v>
      </c>
      <c r="F256" t="str">
        <f t="shared" si="83"/>
        <v>IBMA2</v>
      </c>
      <c r="G256" t="str">
        <f t="shared" si="84"/>
        <v>MEHQ</v>
      </c>
      <c r="H256" s="12" t="s">
        <v>905</v>
      </c>
      <c r="I256" t="str">
        <f t="shared" si="85"/>
        <v>Z11F</v>
      </c>
      <c r="J256" t="str">
        <f t="shared" si="86"/>
        <v>ISO-Tank</v>
      </c>
      <c r="K256" t="str">
        <f t="shared" si="92"/>
        <v>025</v>
      </c>
      <c r="L256" t="str">
        <f t="shared" si="93"/>
        <v>0</v>
      </c>
      <c r="M256" s="40">
        <f t="shared" si="94"/>
        <v>25</v>
      </c>
      <c r="N256" s="40" t="str">
        <f t="shared" si="95"/>
        <v>IA</v>
      </c>
      <c r="O256" s="40">
        <f t="shared" si="96"/>
        <v>5</v>
      </c>
      <c r="P256" s="40" t="s">
        <v>950</v>
      </c>
      <c r="Q256" s="40" t="str">
        <f t="shared" si="97"/>
        <v>T0</v>
      </c>
      <c r="R256" t="str">
        <f t="shared" si="81"/>
        <v>Z11FIBMA2T0MEHQ0250</v>
      </c>
      <c r="S256" t="str">
        <f t="shared" si="98"/>
        <v>IBMA2 ISO-Tank MEHQ 25 ppm</v>
      </c>
      <c r="T256" t="s">
        <v>35</v>
      </c>
      <c r="U256">
        <f t="shared" si="99"/>
        <v>1000000</v>
      </c>
      <c r="V256">
        <f t="shared" si="105"/>
        <v>0</v>
      </c>
      <c r="W256">
        <f t="shared" si="106"/>
        <v>0</v>
      </c>
      <c r="X256">
        <f t="shared" si="106"/>
        <v>0</v>
      </c>
      <c r="Y256">
        <f t="shared" si="106"/>
        <v>1000000</v>
      </c>
      <c r="Z256">
        <f t="shared" si="106"/>
        <v>0</v>
      </c>
      <c r="AA256">
        <f t="shared" si="106"/>
        <v>0</v>
      </c>
      <c r="AB256">
        <f t="shared" si="106"/>
        <v>0</v>
      </c>
      <c r="AC256">
        <f t="shared" si="106"/>
        <v>0</v>
      </c>
      <c r="AD256" s="22">
        <f t="shared" si="87"/>
        <v>0</v>
      </c>
      <c r="AE256" s="22">
        <f t="shared" si="100"/>
        <v>25</v>
      </c>
      <c r="AF256" s="22">
        <f t="shared" si="101"/>
        <v>0</v>
      </c>
      <c r="AG256">
        <f t="shared" si="102"/>
        <v>0</v>
      </c>
      <c r="AH256">
        <f t="shared" si="103"/>
        <v>0</v>
      </c>
      <c r="AI256">
        <f t="shared" si="104"/>
        <v>0</v>
      </c>
      <c r="AK256" t="s">
        <v>1437</v>
      </c>
      <c r="AL256" t="s">
        <v>1438</v>
      </c>
      <c r="AM256" t="s">
        <v>35</v>
      </c>
      <c r="AN256">
        <v>1000000</v>
      </c>
      <c r="AO256">
        <v>0</v>
      </c>
      <c r="AP256">
        <v>0</v>
      </c>
      <c r="AQ256">
        <v>0</v>
      </c>
      <c r="AR256">
        <v>1000000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25</v>
      </c>
      <c r="AY256">
        <v>0</v>
      </c>
      <c r="AZ256">
        <v>0</v>
      </c>
      <c r="BA256">
        <v>0</v>
      </c>
      <c r="BB256">
        <v>0</v>
      </c>
    </row>
    <row r="257" spans="2:54" x14ac:dyDescent="0.25">
      <c r="B257" s="32" t="s">
        <v>871</v>
      </c>
      <c r="C257" t="s">
        <v>898</v>
      </c>
      <c r="D257" t="s">
        <v>882</v>
      </c>
      <c r="E257" t="s">
        <v>892</v>
      </c>
      <c r="F257" t="str">
        <f t="shared" si="83"/>
        <v>IBMA2</v>
      </c>
      <c r="G257" t="str">
        <f t="shared" si="84"/>
        <v>MEHQ</v>
      </c>
      <c r="H257" s="12" t="s">
        <v>905</v>
      </c>
      <c r="I257" t="str">
        <f t="shared" si="85"/>
        <v>Z11F</v>
      </c>
      <c r="J257" t="str">
        <f t="shared" si="86"/>
        <v>ISO-Tank</v>
      </c>
      <c r="K257" t="str">
        <f t="shared" si="92"/>
        <v>050</v>
      </c>
      <c r="L257" t="str">
        <f t="shared" si="93"/>
        <v>0</v>
      </c>
      <c r="M257" s="40">
        <f t="shared" si="94"/>
        <v>50</v>
      </c>
      <c r="N257" s="40" t="str">
        <f t="shared" si="95"/>
        <v>IA</v>
      </c>
      <c r="O257" s="40">
        <f t="shared" si="96"/>
        <v>5</v>
      </c>
      <c r="P257" s="40" t="s">
        <v>950</v>
      </c>
      <c r="Q257" s="40" t="str">
        <f t="shared" si="97"/>
        <v>T0</v>
      </c>
      <c r="R257" t="str">
        <f t="shared" si="81"/>
        <v>Z11FIBMA2T0MEHQ0500</v>
      </c>
      <c r="S257" t="str">
        <f t="shared" si="98"/>
        <v>IBMA2 ISO-Tank MEHQ 50 ppm</v>
      </c>
      <c r="T257" t="s">
        <v>35</v>
      </c>
      <c r="U257">
        <f t="shared" si="99"/>
        <v>1000000</v>
      </c>
      <c r="V257">
        <f t="shared" si="105"/>
        <v>0</v>
      </c>
      <c r="W257">
        <f t="shared" si="106"/>
        <v>0</v>
      </c>
      <c r="X257">
        <f t="shared" si="106"/>
        <v>0</v>
      </c>
      <c r="Y257">
        <f t="shared" si="106"/>
        <v>1000000</v>
      </c>
      <c r="Z257">
        <f t="shared" si="106"/>
        <v>0</v>
      </c>
      <c r="AA257">
        <f t="shared" si="106"/>
        <v>0</v>
      </c>
      <c r="AB257">
        <f t="shared" si="106"/>
        <v>0</v>
      </c>
      <c r="AC257">
        <f t="shared" si="106"/>
        <v>0</v>
      </c>
      <c r="AD257" s="22">
        <f t="shared" si="87"/>
        <v>0</v>
      </c>
      <c r="AE257" s="22">
        <f t="shared" si="100"/>
        <v>50</v>
      </c>
      <c r="AF257" s="22">
        <f t="shared" si="101"/>
        <v>0</v>
      </c>
      <c r="AG257">
        <f t="shared" si="102"/>
        <v>0</v>
      </c>
      <c r="AH257">
        <f t="shared" si="103"/>
        <v>0</v>
      </c>
      <c r="AI257">
        <f t="shared" si="104"/>
        <v>0</v>
      </c>
      <c r="AK257" t="s">
        <v>1439</v>
      </c>
      <c r="AL257" t="s">
        <v>1440</v>
      </c>
      <c r="AM257" t="s">
        <v>35</v>
      </c>
      <c r="AN257">
        <v>1000000</v>
      </c>
      <c r="AO257">
        <v>0</v>
      </c>
      <c r="AP257">
        <v>0</v>
      </c>
      <c r="AQ257">
        <v>0</v>
      </c>
      <c r="AR257">
        <v>1000000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50</v>
      </c>
      <c r="AY257">
        <v>0</v>
      </c>
      <c r="AZ257">
        <v>0</v>
      </c>
      <c r="BA257">
        <v>0</v>
      </c>
      <c r="BB257">
        <v>0</v>
      </c>
    </row>
    <row r="258" spans="2:54" x14ac:dyDescent="0.25">
      <c r="B258" s="32" t="s">
        <v>871</v>
      </c>
      <c r="C258" t="s">
        <v>898</v>
      </c>
      <c r="D258" t="s">
        <v>882</v>
      </c>
      <c r="E258" t="s">
        <v>893</v>
      </c>
      <c r="F258" t="str">
        <f t="shared" si="83"/>
        <v>IBMA2</v>
      </c>
      <c r="G258" t="str">
        <f t="shared" si="84"/>
        <v>MEHQ</v>
      </c>
      <c r="H258" s="12" t="s">
        <v>905</v>
      </c>
      <c r="I258" t="str">
        <f t="shared" si="85"/>
        <v>Z11F</v>
      </c>
      <c r="J258" t="str">
        <f t="shared" si="86"/>
        <v>ISO-Tank</v>
      </c>
      <c r="K258" t="str">
        <f t="shared" si="92"/>
        <v>100</v>
      </c>
      <c r="L258" t="str">
        <f t="shared" si="93"/>
        <v>0</v>
      </c>
      <c r="M258" s="40">
        <f t="shared" si="94"/>
        <v>100</v>
      </c>
      <c r="N258" s="40" t="str">
        <f t="shared" si="95"/>
        <v>IA</v>
      </c>
      <c r="O258" s="40">
        <f t="shared" si="96"/>
        <v>5</v>
      </c>
      <c r="P258" s="40" t="s">
        <v>950</v>
      </c>
      <c r="Q258" s="40" t="str">
        <f t="shared" si="97"/>
        <v>T0</v>
      </c>
      <c r="R258" t="str">
        <f t="shared" si="81"/>
        <v>Z11FIBMA2T0MEHQ1000</v>
      </c>
      <c r="S258" t="str">
        <f t="shared" si="98"/>
        <v>IBMA2 ISO-Tank MEHQ 100 ppm</v>
      </c>
      <c r="T258" t="s">
        <v>35</v>
      </c>
      <c r="U258">
        <f t="shared" si="99"/>
        <v>1000000</v>
      </c>
      <c r="V258">
        <f t="shared" si="105"/>
        <v>0</v>
      </c>
      <c r="W258">
        <f t="shared" si="106"/>
        <v>0</v>
      </c>
      <c r="X258">
        <f t="shared" si="106"/>
        <v>0</v>
      </c>
      <c r="Y258">
        <f t="shared" si="106"/>
        <v>1000000</v>
      </c>
      <c r="Z258">
        <f t="shared" si="106"/>
        <v>0</v>
      </c>
      <c r="AA258">
        <f t="shared" si="106"/>
        <v>0</v>
      </c>
      <c r="AB258">
        <f t="shared" si="106"/>
        <v>0</v>
      </c>
      <c r="AC258">
        <f t="shared" si="106"/>
        <v>0</v>
      </c>
      <c r="AD258" s="22">
        <f t="shared" si="87"/>
        <v>0</v>
      </c>
      <c r="AE258" s="22">
        <f t="shared" si="100"/>
        <v>100</v>
      </c>
      <c r="AF258" s="22">
        <f t="shared" si="101"/>
        <v>0</v>
      </c>
      <c r="AG258">
        <f t="shared" si="102"/>
        <v>0</v>
      </c>
      <c r="AH258">
        <f t="shared" si="103"/>
        <v>0</v>
      </c>
      <c r="AI258">
        <f t="shared" si="104"/>
        <v>0</v>
      </c>
      <c r="AK258" t="s">
        <v>1441</v>
      </c>
      <c r="AL258" t="s">
        <v>1442</v>
      </c>
      <c r="AM258" t="s">
        <v>35</v>
      </c>
      <c r="AN258">
        <v>1000000</v>
      </c>
      <c r="AO258">
        <v>0</v>
      </c>
      <c r="AP258">
        <v>0</v>
      </c>
      <c r="AQ258">
        <v>0</v>
      </c>
      <c r="AR258">
        <v>1000000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100</v>
      </c>
      <c r="AY258">
        <v>0</v>
      </c>
      <c r="AZ258">
        <v>0</v>
      </c>
      <c r="BA258">
        <v>0</v>
      </c>
      <c r="BB258">
        <v>0</v>
      </c>
    </row>
    <row r="259" spans="2:54" x14ac:dyDescent="0.25">
      <c r="B259" s="32" t="s">
        <v>871</v>
      </c>
      <c r="C259" t="s">
        <v>898</v>
      </c>
      <c r="D259" t="s">
        <v>880</v>
      </c>
      <c r="E259" t="s">
        <v>894</v>
      </c>
      <c r="F259" t="str">
        <f t="shared" si="83"/>
        <v>IBMA2</v>
      </c>
      <c r="G259" t="str">
        <f t="shared" si="84"/>
        <v>IA</v>
      </c>
      <c r="H259" s="12" t="s">
        <v>905</v>
      </c>
      <c r="I259" t="str">
        <f t="shared" si="85"/>
        <v>Z11F</v>
      </c>
      <c r="J259" t="str">
        <f t="shared" si="86"/>
        <v>ISO-Tank</v>
      </c>
      <c r="K259" t="str">
        <f t="shared" si="92"/>
        <v>005</v>
      </c>
      <c r="L259" t="str">
        <f t="shared" si="93"/>
        <v>0</v>
      </c>
      <c r="M259" s="40">
        <f t="shared" si="94"/>
        <v>5</v>
      </c>
      <c r="N259" s="40" t="str">
        <f t="shared" si="95"/>
        <v>IA</v>
      </c>
      <c r="O259" s="40">
        <f t="shared" si="96"/>
        <v>5</v>
      </c>
      <c r="P259" s="40" t="s">
        <v>950</v>
      </c>
      <c r="Q259" s="40" t="str">
        <f t="shared" si="97"/>
        <v>T0</v>
      </c>
      <c r="R259" t="str">
        <f t="shared" si="81"/>
        <v>Z11FIBMA2T0IA0050</v>
      </c>
      <c r="S259" t="str">
        <f t="shared" si="98"/>
        <v>IBMA2 ISO-Tank IA 5 ppm</v>
      </c>
      <c r="T259" t="s">
        <v>35</v>
      </c>
      <c r="U259">
        <f t="shared" si="99"/>
        <v>1000000</v>
      </c>
      <c r="V259">
        <f t="shared" si="105"/>
        <v>0</v>
      </c>
      <c r="W259">
        <f t="shared" si="106"/>
        <v>0</v>
      </c>
      <c r="X259">
        <f t="shared" si="106"/>
        <v>0</v>
      </c>
      <c r="Y259">
        <f t="shared" si="106"/>
        <v>1000000</v>
      </c>
      <c r="Z259">
        <f t="shared" si="106"/>
        <v>0</v>
      </c>
      <c r="AA259">
        <f t="shared" si="106"/>
        <v>0</v>
      </c>
      <c r="AB259">
        <f t="shared" si="106"/>
        <v>0</v>
      </c>
      <c r="AC259">
        <f t="shared" si="106"/>
        <v>0</v>
      </c>
      <c r="AD259" s="22">
        <f t="shared" si="87"/>
        <v>0</v>
      </c>
      <c r="AE259" s="22">
        <f t="shared" si="100"/>
        <v>0</v>
      </c>
      <c r="AF259" s="22">
        <f t="shared" si="101"/>
        <v>0</v>
      </c>
      <c r="AG259">
        <f t="shared" si="102"/>
        <v>0</v>
      </c>
      <c r="AH259">
        <f t="shared" si="103"/>
        <v>0</v>
      </c>
      <c r="AI259">
        <f t="shared" si="104"/>
        <v>0</v>
      </c>
      <c r="AK259" t="s">
        <v>1443</v>
      </c>
      <c r="AL259" t="s">
        <v>1444</v>
      </c>
      <c r="AM259" t="s">
        <v>35</v>
      </c>
      <c r="AN259">
        <v>1000000</v>
      </c>
      <c r="AO259">
        <v>0</v>
      </c>
      <c r="AP259">
        <v>0</v>
      </c>
      <c r="AQ259">
        <v>0</v>
      </c>
      <c r="AR259">
        <v>1000000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2:54" x14ac:dyDescent="0.25">
      <c r="B260" s="32" t="s">
        <v>871</v>
      </c>
      <c r="C260" t="s">
        <v>898</v>
      </c>
      <c r="D260" t="s">
        <v>880</v>
      </c>
      <c r="E260" t="s">
        <v>899</v>
      </c>
      <c r="F260" t="str">
        <f t="shared" si="83"/>
        <v>IBMA2</v>
      </c>
      <c r="G260" t="str">
        <f t="shared" si="84"/>
        <v>IA</v>
      </c>
      <c r="H260" s="12" t="s">
        <v>905</v>
      </c>
      <c r="I260" t="str">
        <f t="shared" si="85"/>
        <v>Z11F</v>
      </c>
      <c r="J260" t="str">
        <f t="shared" si="86"/>
        <v>ISO-Tank</v>
      </c>
      <c r="K260" t="str">
        <f t="shared" si="92"/>
        <v>020</v>
      </c>
      <c r="L260" t="str">
        <f t="shared" si="93"/>
        <v>0</v>
      </c>
      <c r="M260" s="40">
        <f t="shared" si="94"/>
        <v>20</v>
      </c>
      <c r="N260" s="40" t="str">
        <f t="shared" si="95"/>
        <v>IA</v>
      </c>
      <c r="O260" s="40">
        <f t="shared" si="96"/>
        <v>5</v>
      </c>
      <c r="P260" s="40" t="s">
        <v>950</v>
      </c>
      <c r="Q260" s="40" t="str">
        <f t="shared" si="97"/>
        <v>T0</v>
      </c>
      <c r="R260" t="str">
        <f t="shared" si="81"/>
        <v>Z11FIBMA2T0IA0200</v>
      </c>
      <c r="S260" t="str">
        <f t="shared" si="98"/>
        <v>IBMA2 ISO-Tank IA 20 ppm</v>
      </c>
      <c r="T260" t="s">
        <v>35</v>
      </c>
      <c r="U260">
        <f t="shared" si="99"/>
        <v>1000000</v>
      </c>
      <c r="V260">
        <f t="shared" si="105"/>
        <v>0</v>
      </c>
      <c r="W260">
        <f t="shared" si="106"/>
        <v>0</v>
      </c>
      <c r="X260">
        <f t="shared" si="106"/>
        <v>0</v>
      </c>
      <c r="Y260">
        <f t="shared" si="106"/>
        <v>1000000</v>
      </c>
      <c r="Z260">
        <f t="shared" si="106"/>
        <v>0</v>
      </c>
      <c r="AA260">
        <f t="shared" si="106"/>
        <v>0</v>
      </c>
      <c r="AB260">
        <f t="shared" si="106"/>
        <v>0</v>
      </c>
      <c r="AC260">
        <f t="shared" si="106"/>
        <v>0</v>
      </c>
      <c r="AD260" s="22">
        <f t="shared" si="87"/>
        <v>15</v>
      </c>
      <c r="AE260" s="22">
        <f t="shared" si="100"/>
        <v>0</v>
      </c>
      <c r="AF260" s="22">
        <f t="shared" si="101"/>
        <v>0</v>
      </c>
      <c r="AG260">
        <f t="shared" si="102"/>
        <v>0</v>
      </c>
      <c r="AH260">
        <f t="shared" si="103"/>
        <v>0</v>
      </c>
      <c r="AI260">
        <f t="shared" si="104"/>
        <v>0</v>
      </c>
      <c r="AK260" t="s">
        <v>1445</v>
      </c>
      <c r="AL260" t="s">
        <v>1446</v>
      </c>
      <c r="AM260" t="s">
        <v>35</v>
      </c>
      <c r="AN260">
        <v>1000000</v>
      </c>
      <c r="AO260">
        <v>0</v>
      </c>
      <c r="AP260">
        <v>0</v>
      </c>
      <c r="AQ260">
        <v>0</v>
      </c>
      <c r="AR260">
        <v>1000000</v>
      </c>
      <c r="AS260">
        <v>0</v>
      </c>
      <c r="AT260">
        <v>0</v>
      </c>
      <c r="AU260">
        <v>0</v>
      </c>
      <c r="AV260">
        <v>0</v>
      </c>
      <c r="AW260">
        <v>15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2:54" x14ac:dyDescent="0.25">
      <c r="B261" s="32" t="s">
        <v>871</v>
      </c>
      <c r="C261" t="s">
        <v>898</v>
      </c>
      <c r="D261" t="s">
        <v>880</v>
      </c>
      <c r="E261" t="s">
        <v>893</v>
      </c>
      <c r="F261" t="str">
        <f t="shared" si="83"/>
        <v>IBMA2</v>
      </c>
      <c r="G261" t="str">
        <f t="shared" si="84"/>
        <v>IA</v>
      </c>
      <c r="H261" s="12" t="s">
        <v>905</v>
      </c>
      <c r="I261" t="str">
        <f t="shared" si="85"/>
        <v>Z11F</v>
      </c>
      <c r="J261" t="str">
        <f t="shared" si="86"/>
        <v>ISO-Tank</v>
      </c>
      <c r="K261" t="str">
        <f t="shared" si="92"/>
        <v>100</v>
      </c>
      <c r="L261" t="str">
        <f t="shared" si="93"/>
        <v>0</v>
      </c>
      <c r="M261" s="40">
        <f t="shared" si="94"/>
        <v>100</v>
      </c>
      <c r="N261" s="40" t="str">
        <f t="shared" si="95"/>
        <v>IA</v>
      </c>
      <c r="O261" s="40">
        <f t="shared" si="96"/>
        <v>5</v>
      </c>
      <c r="P261" s="40" t="s">
        <v>950</v>
      </c>
      <c r="Q261" s="40" t="str">
        <f t="shared" si="97"/>
        <v>T0</v>
      </c>
      <c r="R261" t="str">
        <f t="shared" si="81"/>
        <v>Z11FIBMA2T0IA1000</v>
      </c>
      <c r="S261" t="str">
        <f t="shared" si="98"/>
        <v>IBMA2 ISO-Tank IA 100 ppm</v>
      </c>
      <c r="T261" t="s">
        <v>35</v>
      </c>
      <c r="U261">
        <f t="shared" si="99"/>
        <v>1000000</v>
      </c>
      <c r="V261">
        <f t="shared" si="105"/>
        <v>0</v>
      </c>
      <c r="W261">
        <f t="shared" si="106"/>
        <v>0</v>
      </c>
      <c r="X261">
        <f t="shared" si="106"/>
        <v>0</v>
      </c>
      <c r="Y261">
        <f t="shared" si="106"/>
        <v>1000000</v>
      </c>
      <c r="Z261">
        <f t="shared" si="106"/>
        <v>0</v>
      </c>
      <c r="AA261">
        <f t="shared" si="106"/>
        <v>0</v>
      </c>
      <c r="AB261">
        <f t="shared" si="106"/>
        <v>0</v>
      </c>
      <c r="AC261">
        <f t="shared" si="106"/>
        <v>0</v>
      </c>
      <c r="AD261" s="22">
        <f t="shared" si="87"/>
        <v>95</v>
      </c>
      <c r="AE261" s="22">
        <f t="shared" si="100"/>
        <v>0</v>
      </c>
      <c r="AF261" s="22">
        <f t="shared" si="101"/>
        <v>0</v>
      </c>
      <c r="AG261">
        <f t="shared" si="102"/>
        <v>0</v>
      </c>
      <c r="AH261">
        <f t="shared" si="103"/>
        <v>0</v>
      </c>
      <c r="AI261">
        <f t="shared" si="104"/>
        <v>0</v>
      </c>
      <c r="AK261" t="s">
        <v>1447</v>
      </c>
      <c r="AL261" t="s">
        <v>1448</v>
      </c>
      <c r="AM261" t="s">
        <v>35</v>
      </c>
      <c r="AN261">
        <v>1000000</v>
      </c>
      <c r="AO261">
        <v>0</v>
      </c>
      <c r="AP261">
        <v>0</v>
      </c>
      <c r="AQ261">
        <v>0</v>
      </c>
      <c r="AR261">
        <v>1000000</v>
      </c>
      <c r="AS261">
        <v>0</v>
      </c>
      <c r="AT261">
        <v>0</v>
      </c>
      <c r="AU261">
        <v>0</v>
      </c>
      <c r="AV261">
        <v>0</v>
      </c>
      <c r="AW261">
        <v>95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2:54" x14ac:dyDescent="0.25">
      <c r="B262" s="32" t="s">
        <v>864</v>
      </c>
      <c r="C262" t="s">
        <v>902</v>
      </c>
      <c r="F262" t="str">
        <f t="shared" si="83"/>
        <v>TBA1</v>
      </c>
      <c r="H262" s="25" t="s">
        <v>905</v>
      </c>
      <c r="I262" t="str">
        <f t="shared" si="85"/>
        <v>Z11F</v>
      </c>
      <c r="J262" t="str">
        <f t="shared" si="86"/>
        <v>Bulk</v>
      </c>
      <c r="M262" s="40"/>
      <c r="N262" s="40"/>
      <c r="O262" s="40">
        <f t="shared" si="96"/>
        <v>0</v>
      </c>
      <c r="P262" s="40" t="s">
        <v>951</v>
      </c>
      <c r="Q262" s="40" t="str">
        <f t="shared" si="97"/>
        <v>B0</v>
      </c>
      <c r="R262" t="str">
        <f t="shared" si="81"/>
        <v>Z11FTBA1B0</v>
      </c>
      <c r="S262" t="str">
        <f>F262&amp;" "&amp;J262</f>
        <v>TBA1 Bulk</v>
      </c>
      <c r="T262" t="s">
        <v>35</v>
      </c>
      <c r="AE262" s="22"/>
      <c r="AF262" s="2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4.7 Material20190606</vt:lpstr>
      <vt:lpstr>MMA Grade</vt:lpstr>
      <vt:lpstr>MMA Grade Activity</vt:lpstr>
      <vt:lpstr>MMA Loading</vt:lpstr>
      <vt:lpstr>MMA Loading Activity</vt:lpstr>
      <vt:lpstr>HANA Material20190606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Ekasit Attakowitwong</dc:creator>
  <cp:lastModifiedBy>e-Business G-Able1</cp:lastModifiedBy>
  <dcterms:created xsi:type="dcterms:W3CDTF">2019-04-02T09:13:21Z</dcterms:created>
  <dcterms:modified xsi:type="dcterms:W3CDTF">2019-06-28T06:27:08Z</dcterms:modified>
</cp:coreProperties>
</file>