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52AEF6A-C7F1-48F6-8B05-13156F87524F}" xr6:coauthVersionLast="45" xr6:coauthVersionMax="45" xr10:uidLastSave="{00000000-0000-0000-0000-000000000000}"/>
  <bookViews>
    <workbookView xWindow="-120" yWindow="-120" windowWidth="29040" windowHeight="15840" xr2:uid="{75C6F6A5-671D-4E25-B67C-143F7D388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0" i="1" l="1"/>
  <c r="X49" i="1"/>
  <c r="X48" i="1"/>
  <c r="X47" i="1"/>
  <c r="X46" i="1"/>
  <c r="X45" i="1"/>
  <c r="X44" i="1"/>
  <c r="X33" i="1"/>
  <c r="X32" i="1"/>
  <c r="Z32" i="1" s="1"/>
  <c r="Z33" i="1" s="1"/>
  <c r="H34" i="1"/>
  <c r="H36" i="1"/>
  <c r="Z29" i="1"/>
  <c r="Z30" i="1" s="1"/>
  <c r="X29" i="1"/>
  <c r="K15" i="1"/>
  <c r="K14" i="1"/>
  <c r="K13" i="1"/>
  <c r="K2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X21" i="1"/>
  <c r="X19" i="1"/>
  <c r="X15" i="1"/>
  <c r="X14" i="1"/>
  <c r="X13" i="1"/>
  <c r="X4" i="1"/>
  <c r="X3" i="1"/>
  <c r="X2" i="1"/>
  <c r="Z2" i="1" s="1"/>
  <c r="X59" i="1"/>
  <c r="X58" i="1"/>
  <c r="X57" i="1"/>
  <c r="X56" i="1"/>
  <c r="X55" i="1"/>
  <c r="X54" i="1"/>
  <c r="X53" i="1"/>
  <c r="X52" i="1"/>
  <c r="X51" i="1"/>
  <c r="X43" i="1"/>
  <c r="X42" i="1"/>
  <c r="X41" i="1"/>
  <c r="X40" i="1"/>
  <c r="X39" i="1"/>
  <c r="X38" i="1"/>
  <c r="X37" i="1"/>
  <c r="X36" i="1"/>
  <c r="X35" i="1"/>
  <c r="X34" i="1"/>
  <c r="I34" i="1"/>
  <c r="H33" i="1"/>
  <c r="H32" i="1" s="1"/>
  <c r="I32" i="1" s="1"/>
  <c r="I36" i="1"/>
  <c r="G34" i="1"/>
  <c r="G35" i="1"/>
  <c r="G43" i="1"/>
  <c r="G50" i="1"/>
  <c r="G51" i="1"/>
  <c r="E32" i="1"/>
  <c r="F32" i="1"/>
  <c r="E33" i="1"/>
  <c r="F33" i="1"/>
  <c r="E34" i="1"/>
  <c r="F34" i="1"/>
  <c r="E35" i="1"/>
  <c r="F35" i="1"/>
  <c r="E36" i="1"/>
  <c r="G36" i="1" s="1"/>
  <c r="F36" i="1"/>
  <c r="E37" i="1"/>
  <c r="G37" i="1" s="1"/>
  <c r="F37" i="1"/>
  <c r="E38" i="1"/>
  <c r="G38" i="1" s="1"/>
  <c r="F38" i="1"/>
  <c r="E39" i="1"/>
  <c r="F39" i="1"/>
  <c r="E40" i="1"/>
  <c r="G40" i="1" s="1"/>
  <c r="F40" i="1"/>
  <c r="E41" i="1"/>
  <c r="G41" i="1" s="1"/>
  <c r="F41" i="1"/>
  <c r="E42" i="1"/>
  <c r="G42" i="1" s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G52" i="1" s="1"/>
  <c r="F52" i="1"/>
  <c r="E53" i="1"/>
  <c r="G53" i="1" s="1"/>
  <c r="F53" i="1"/>
  <c r="E54" i="1"/>
  <c r="G54" i="1" s="1"/>
  <c r="F54" i="1"/>
  <c r="E55" i="1"/>
  <c r="F55" i="1"/>
  <c r="E56" i="1"/>
  <c r="G56" i="1" s="1"/>
  <c r="F56" i="1"/>
  <c r="E57" i="1"/>
  <c r="G57" i="1" s="1"/>
  <c r="F57" i="1"/>
  <c r="E58" i="1"/>
  <c r="E59" i="1" s="1"/>
  <c r="F58" i="1"/>
  <c r="X18" i="1"/>
  <c r="X17" i="1"/>
  <c r="X16" i="1"/>
  <c r="N2" i="1"/>
  <c r="X8" i="1"/>
  <c r="X7" i="1"/>
  <c r="X6" i="1"/>
  <c r="X5" i="1"/>
  <c r="X9" i="1"/>
  <c r="X10" i="1"/>
  <c r="X11" i="1"/>
  <c r="X12" i="1"/>
  <c r="X20" i="1"/>
  <c r="X22" i="1"/>
  <c r="X23" i="1"/>
  <c r="X24" i="1"/>
  <c r="X25" i="1"/>
  <c r="X26" i="1"/>
  <c r="X27" i="1"/>
  <c r="X28" i="1"/>
  <c r="I3" i="1"/>
  <c r="I2" i="1"/>
  <c r="H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T2" i="1"/>
  <c r="M2" i="1"/>
  <c r="L2" i="1"/>
  <c r="G7" i="1"/>
  <c r="G9" i="1"/>
  <c r="E3" i="1"/>
  <c r="G3" i="1" s="1"/>
  <c r="F3" i="1"/>
  <c r="E4" i="1"/>
  <c r="K4" i="1" s="1"/>
  <c r="F4" i="1"/>
  <c r="E5" i="1"/>
  <c r="K5" i="1" s="1"/>
  <c r="F5" i="1"/>
  <c r="E6" i="1"/>
  <c r="G6" i="1" s="1"/>
  <c r="F6" i="1"/>
  <c r="E7" i="1"/>
  <c r="K7" i="1" s="1"/>
  <c r="F7" i="1"/>
  <c r="E8" i="1"/>
  <c r="G8" i="1" s="1"/>
  <c r="F8" i="1"/>
  <c r="E9" i="1"/>
  <c r="K9" i="1" s="1"/>
  <c r="F9" i="1"/>
  <c r="E10" i="1"/>
  <c r="G10" i="1" s="1"/>
  <c r="F10" i="1"/>
  <c r="E11" i="1"/>
  <c r="K11" i="1" s="1"/>
  <c r="L11" i="1" s="1"/>
  <c r="F11" i="1"/>
  <c r="E12" i="1"/>
  <c r="F12" i="1"/>
  <c r="E13" i="1"/>
  <c r="F13" i="1"/>
  <c r="E14" i="1"/>
  <c r="G14" i="1" s="1"/>
  <c r="F14" i="1"/>
  <c r="E15" i="1"/>
  <c r="F15" i="1"/>
  <c r="E16" i="1"/>
  <c r="G16" i="1" s="1"/>
  <c r="F16" i="1"/>
  <c r="E17" i="1"/>
  <c r="K17" i="1" s="1"/>
  <c r="F17" i="1"/>
  <c r="E18" i="1"/>
  <c r="G18" i="1" s="1"/>
  <c r="F18" i="1"/>
  <c r="E19" i="1"/>
  <c r="K19" i="1" s="1"/>
  <c r="F19" i="1"/>
  <c r="E20" i="1"/>
  <c r="K20" i="1" s="1"/>
  <c r="F20" i="1"/>
  <c r="E21" i="1"/>
  <c r="K21" i="1" s="1"/>
  <c r="F21" i="1"/>
  <c r="E22" i="1"/>
  <c r="G22" i="1" s="1"/>
  <c r="F22" i="1"/>
  <c r="E23" i="1"/>
  <c r="F23" i="1"/>
  <c r="E24" i="1"/>
  <c r="G24" i="1" s="1"/>
  <c r="F24" i="1"/>
  <c r="E25" i="1"/>
  <c r="K25" i="1" s="1"/>
  <c r="F25" i="1"/>
  <c r="E26" i="1"/>
  <c r="K26" i="1" s="1"/>
  <c r="F26" i="1"/>
  <c r="E27" i="1"/>
  <c r="K27" i="1" s="1"/>
  <c r="M27" i="1" s="1"/>
  <c r="F27" i="1"/>
  <c r="E28" i="1"/>
  <c r="K28" i="1" s="1"/>
  <c r="T28" i="1" s="1"/>
  <c r="F28" i="1"/>
  <c r="F2" i="1"/>
  <c r="E2" i="1"/>
  <c r="Z34" i="1" l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I33" i="1"/>
  <c r="K16" i="1"/>
  <c r="K18" i="1"/>
  <c r="K3" i="1"/>
  <c r="G23" i="1"/>
  <c r="K6" i="1"/>
  <c r="K22" i="1"/>
  <c r="K23" i="1"/>
  <c r="K8" i="1"/>
  <c r="K24" i="1"/>
  <c r="K10" i="1"/>
  <c r="G12" i="1"/>
  <c r="G20" i="1"/>
  <c r="G4" i="1"/>
  <c r="K12" i="1"/>
  <c r="T12" i="1" s="1"/>
  <c r="V12" i="1" s="1"/>
  <c r="G59" i="1"/>
  <c r="M25" i="1"/>
  <c r="N25" i="1"/>
  <c r="T25" i="1"/>
  <c r="L25" i="1"/>
  <c r="N7" i="1"/>
  <c r="M7" i="1"/>
  <c r="T7" i="1"/>
  <c r="L7" i="1"/>
  <c r="M26" i="1"/>
  <c r="N26" i="1"/>
  <c r="T26" i="1"/>
  <c r="L26" i="1"/>
  <c r="L9" i="1"/>
  <c r="M9" i="1"/>
  <c r="N9" i="1"/>
  <c r="T9" i="1"/>
  <c r="T19" i="1"/>
  <c r="L19" i="1"/>
  <c r="M19" i="1"/>
  <c r="N19" i="1"/>
  <c r="N5" i="1"/>
  <c r="T5" i="1"/>
  <c r="V25" i="1" s="1"/>
  <c r="M5" i="1"/>
  <c r="L5" i="1"/>
  <c r="T21" i="1"/>
  <c r="L21" i="1"/>
  <c r="N21" i="1"/>
  <c r="M21" i="1"/>
  <c r="G17" i="1"/>
  <c r="T11" i="1"/>
  <c r="V19" i="1" s="1"/>
  <c r="G49" i="1"/>
  <c r="G33" i="1"/>
  <c r="L28" i="1"/>
  <c r="G48" i="1"/>
  <c r="T27" i="1"/>
  <c r="G47" i="1"/>
  <c r="L27" i="1"/>
  <c r="G46" i="1"/>
  <c r="G15" i="1"/>
  <c r="G45" i="1"/>
  <c r="G44" i="1"/>
  <c r="N11" i="1"/>
  <c r="N28" i="1"/>
  <c r="G58" i="1"/>
  <c r="G21" i="1"/>
  <c r="G13" i="1"/>
  <c r="G5" i="1"/>
  <c r="M11" i="1"/>
  <c r="N27" i="1"/>
  <c r="N18" i="1"/>
  <c r="G55" i="1"/>
  <c r="G39" i="1"/>
  <c r="M28" i="1"/>
  <c r="I35" i="1"/>
  <c r="G19" i="1"/>
  <c r="G11" i="1"/>
  <c r="H37" i="1"/>
  <c r="I37" i="1" s="1"/>
  <c r="L17" i="1"/>
  <c r="L18" i="1"/>
  <c r="V26" i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G28" i="1"/>
  <c r="G27" i="1"/>
  <c r="G26" i="1"/>
  <c r="G25" i="1"/>
  <c r="H4" i="1"/>
  <c r="I4" i="1" s="1"/>
  <c r="V2" i="1"/>
  <c r="V7" i="1"/>
  <c r="V28" i="1"/>
  <c r="V9" i="1" l="1"/>
  <c r="N12" i="1"/>
  <c r="O12" i="1" s="1"/>
  <c r="P12" i="1" s="1"/>
  <c r="M12" i="1"/>
  <c r="L12" i="1"/>
  <c r="V11" i="1"/>
  <c r="M8" i="1"/>
  <c r="N8" i="1"/>
  <c r="L8" i="1"/>
  <c r="T8" i="1"/>
  <c r="N4" i="1"/>
  <c r="T4" i="1"/>
  <c r="V4" i="1" s="1"/>
  <c r="M4" i="1"/>
  <c r="L4" i="1"/>
  <c r="V23" i="1"/>
  <c r="N17" i="1"/>
  <c r="O17" i="1" s="1"/>
  <c r="T17" i="1"/>
  <c r="V17" i="1" s="1"/>
  <c r="T13" i="1"/>
  <c r="V13" i="1" s="1"/>
  <c r="M13" i="1"/>
  <c r="N13" i="1"/>
  <c r="O13" i="1" s="1"/>
  <c r="P13" i="1" s="1"/>
  <c r="L13" i="1"/>
  <c r="M17" i="1"/>
  <c r="T18" i="1"/>
  <c r="V18" i="1" s="1"/>
  <c r="M6" i="1"/>
  <c r="N6" i="1"/>
  <c r="T6" i="1"/>
  <c r="L6" i="1"/>
  <c r="N24" i="1"/>
  <c r="T24" i="1"/>
  <c r="L24" i="1"/>
  <c r="M24" i="1"/>
  <c r="N22" i="1"/>
  <c r="T22" i="1"/>
  <c r="V8" i="1" s="1"/>
  <c r="L22" i="1"/>
  <c r="M22" i="1"/>
  <c r="T16" i="1"/>
  <c r="V16" i="1" s="1"/>
  <c r="L16" i="1"/>
  <c r="M16" i="1"/>
  <c r="N16" i="1"/>
  <c r="O16" i="1" s="1"/>
  <c r="V5" i="1"/>
  <c r="N20" i="1"/>
  <c r="T20" i="1"/>
  <c r="L20" i="1"/>
  <c r="M20" i="1"/>
  <c r="T3" i="1"/>
  <c r="V3" i="1" s="1"/>
  <c r="N3" i="1"/>
  <c r="L3" i="1"/>
  <c r="M3" i="1"/>
  <c r="M14" i="1"/>
  <c r="T14" i="1"/>
  <c r="V14" i="1" s="1"/>
  <c r="L14" i="1"/>
  <c r="N14" i="1"/>
  <c r="O14" i="1" s="1"/>
  <c r="M18" i="1"/>
  <c r="V27" i="1"/>
  <c r="N23" i="1"/>
  <c r="T23" i="1"/>
  <c r="M23" i="1"/>
  <c r="L23" i="1"/>
  <c r="L10" i="1"/>
  <c r="M10" i="1"/>
  <c r="N10" i="1"/>
  <c r="T10" i="1"/>
  <c r="V21" i="1"/>
  <c r="T15" i="1"/>
  <c r="V15" i="1" s="1"/>
  <c r="L15" i="1"/>
  <c r="M15" i="1"/>
  <c r="N15" i="1"/>
  <c r="O15" i="1" s="1"/>
  <c r="H38" i="1"/>
  <c r="I38" i="1" s="1"/>
  <c r="H5" i="1"/>
  <c r="I5" i="1" s="1"/>
  <c r="P14" i="1" l="1"/>
  <c r="P15" i="1" s="1"/>
  <c r="P16" i="1" s="1"/>
  <c r="P17" i="1" s="1"/>
  <c r="V20" i="1"/>
  <c r="V10" i="1"/>
  <c r="V24" i="1"/>
  <c r="V6" i="1"/>
  <c r="V22" i="1"/>
  <c r="H39" i="1"/>
  <c r="I39" i="1" s="1"/>
  <c r="H6" i="1"/>
  <c r="I6" i="1" s="1"/>
  <c r="H40" i="1" l="1"/>
  <c r="I40" i="1" s="1"/>
  <c r="H7" i="1"/>
  <c r="I7" i="1" s="1"/>
  <c r="H41" i="1" l="1"/>
  <c r="I41" i="1" s="1"/>
  <c r="H8" i="1"/>
  <c r="I8" i="1" s="1"/>
  <c r="H42" i="1" l="1"/>
  <c r="I42" i="1" s="1"/>
  <c r="H9" i="1"/>
  <c r="I9" i="1" s="1"/>
  <c r="H43" i="1" l="1"/>
  <c r="I43" i="1" s="1"/>
  <c r="H10" i="1"/>
  <c r="I10" i="1" s="1"/>
  <c r="H44" i="1" l="1"/>
  <c r="I44" i="1" s="1"/>
  <c r="H11" i="1"/>
  <c r="I11" i="1" s="1"/>
  <c r="H45" i="1" l="1"/>
  <c r="I45" i="1" s="1"/>
  <c r="H12" i="1"/>
  <c r="I12" i="1" s="1"/>
  <c r="H46" i="1" l="1"/>
  <c r="I46" i="1" s="1"/>
  <c r="H13" i="1"/>
  <c r="I13" i="1" s="1"/>
  <c r="H47" i="1" l="1"/>
  <c r="I47" i="1" s="1"/>
  <c r="H14" i="1"/>
  <c r="I14" i="1" s="1"/>
  <c r="H48" i="1" l="1"/>
  <c r="I48" i="1" s="1"/>
  <c r="H15" i="1"/>
  <c r="I15" i="1" s="1"/>
  <c r="H49" i="1" l="1"/>
  <c r="I49" i="1" s="1"/>
  <c r="H16" i="1"/>
  <c r="I16" i="1" s="1"/>
  <c r="H50" i="1" l="1"/>
  <c r="I50" i="1" s="1"/>
  <c r="H17" i="1"/>
  <c r="I17" i="1" s="1"/>
  <c r="H51" i="1" l="1"/>
  <c r="I51" i="1" s="1"/>
  <c r="H18" i="1"/>
  <c r="I18" i="1" s="1"/>
  <c r="H52" i="1" l="1"/>
  <c r="I52" i="1" s="1"/>
  <c r="H19" i="1"/>
  <c r="I19" i="1" s="1"/>
  <c r="H53" i="1" l="1"/>
  <c r="I53" i="1" s="1"/>
  <c r="H20" i="1"/>
  <c r="I20" i="1" s="1"/>
  <c r="H54" i="1" l="1"/>
  <c r="I54" i="1" s="1"/>
  <c r="H21" i="1"/>
  <c r="I21" i="1" s="1"/>
  <c r="H55" i="1" l="1"/>
  <c r="I55" i="1" s="1"/>
  <c r="H22" i="1"/>
  <c r="I22" i="1" s="1"/>
  <c r="H56" i="1" l="1"/>
  <c r="I56" i="1" s="1"/>
  <c r="H23" i="1"/>
  <c r="I23" i="1" s="1"/>
  <c r="H57" i="1" l="1"/>
  <c r="I57" i="1" s="1"/>
  <c r="H24" i="1"/>
  <c r="I24" i="1" s="1"/>
  <c r="H58" i="1" l="1"/>
  <c r="H25" i="1"/>
  <c r="I25" i="1" s="1"/>
  <c r="H59" i="1" l="1"/>
  <c r="I59" i="1" s="1"/>
  <c r="I58" i="1"/>
  <c r="H26" i="1"/>
  <c r="I26" i="1" s="1"/>
  <c r="H27" i="1" l="1"/>
  <c r="I27" i="1" s="1"/>
  <c r="H28" i="1" l="1"/>
  <c r="I28" i="1" s="1"/>
</calcChain>
</file>

<file path=xl/sharedStrings.xml><?xml version="1.0" encoding="utf-8"?>
<sst xmlns="http://schemas.openxmlformats.org/spreadsheetml/2006/main" count="59" uniqueCount="56">
  <si>
    <t>75.649,79.86</t>
  </si>
  <si>
    <t>77.053,80</t>
  </si>
  <si>
    <t>77.614,80</t>
  </si>
  <si>
    <t>78.456,79.86</t>
  </si>
  <si>
    <t>79.158,79.719</t>
  </si>
  <si>
    <t>79.298,79.86</t>
  </si>
  <si>
    <t>79.719,80.14</t>
  </si>
  <si>
    <t>80.842,80.14</t>
  </si>
  <si>
    <t>82.386,80</t>
  </si>
  <si>
    <t>84.491,80.14</t>
  </si>
  <si>
    <t>92.491,80.281</t>
  </si>
  <si>
    <t>96.561,80</t>
  </si>
  <si>
    <t>103.579,80</t>
  </si>
  <si>
    <t>111.51,80.49</t>
  </si>
  <si>
    <t>120.816,80</t>
  </si>
  <si>
    <t>132.408,79.837</t>
  </si>
  <si>
    <t>145.818,80.364</t>
  </si>
  <si>
    <t>161.091,80.182</t>
  </si>
  <si>
    <t>178.595,80.649</t>
  </si>
  <si>
    <t>197.486,80.457</t>
  </si>
  <si>
    <t>219.871,81.032</t>
  </si>
  <si>
    <t>{</t>
  </si>
  <si>
    <t>}</t>
  </si>
  <si>
    <t>246.769,80.615</t>
  </si>
  <si>
    <t>273.846,80</t>
  </si>
  <si>
    <t>304.615,80</t>
  </si>
  <si>
    <t>336.615,78.154</t>
  </si>
  <si>
    <t>374.153,79</t>
  </si>
  <si>
    <t>554.88,83.84</t>
  </si>
  <si>
    <t>553.92,84.16</t>
  </si>
  <si>
    <t>552.32,84.8</t>
  </si>
  <si>
    <t>551.68,84.8</t>
  </si>
  <si>
    <t>549.12,83.52</t>
  </si>
  <si>
    <t>546.24,84.48</t>
  </si>
  <si>
    <t>542.08,84.48</t>
  </si>
  <si>
    <t>537.28,83.84</t>
  </si>
  <si>
    <t>532.16,83.52</t>
  </si>
  <si>
    <t>524.8,84.16</t>
  </si>
  <si>
    <t>516.8,83.2</t>
  </si>
  <si>
    <t>508.16,83.2</t>
  </si>
  <si>
    <t>497.92,83.84</t>
  </si>
  <si>
    <t>486.72,81.92</t>
  </si>
  <si>
    <t>473.92,84.16</t>
  </si>
  <si>
    <t>459.52,83.52</t>
  </si>
  <si>
    <t>445.12,80.96</t>
  </si>
  <si>
    <t>427.84,84.48</t>
  </si>
  <si>
    <t>409.28,84.16</t>
  </si>
  <si>
    <t>388.16,83.2</t>
  </si>
  <si>
    <t>366.4,84.16</t>
  </si>
  <si>
    <t>343.04,81.6</t>
  </si>
  <si>
    <t>317.44,81.92</t>
  </si>
  <si>
    <t>289.92,83.84</t>
  </si>
  <si>
    <t>260.48,81.92</t>
  </si>
  <si>
    <t>228.48,81.28</t>
  </si>
  <si>
    <t>192.32,84.16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</si>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</sst>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97E3-8FE6-4026-A0AB-4C64568EECF6}">
  <dimension ref="B1:Z60"/>
  <sheetViews>
    <sheetView tabSelected="1" topLeftCell="A28" workbookViewId="0">
      <selection activeCell="Z60" sqref="Z60"/>
    </sheetView>
  </sheetViews>
  <sheetFormatPr defaultRowHeight="15"/>
  <cols>
    <col min="4" max="4" width="13.85546875" bestFit="1" customWidth="1"/>
    <col min="9" max="9" width="11.85546875" customWidth="1"/>
    <col min="11" max="11" width="9.140625" style="1"/>
    <col min="19" max="19" width="9.28515625" style="1" bestFit="1" customWidth="1"/>
    <col min="20" max="21" width="7.28515625" style="1" bestFit="1" customWidth="1"/>
    <col min="22" max="22" width="9.28515625" style="1" bestFit="1" customWidth="1"/>
  </cols>
  <sheetData>
    <row r="1" spans="3:26">
      <c r="Z1" t="s">
        <v>21</v>
      </c>
    </row>
    <row r="2" spans="3:26">
      <c r="C2">
        <v>49552</v>
      </c>
      <c r="D2" t="s">
        <v>0</v>
      </c>
      <c r="E2" t="str">
        <f>LEFT(D2,FIND(",",D2)-1)</f>
        <v>75.649</v>
      </c>
      <c r="F2" t="str">
        <f>RIGHT(D2,LEN(D2)-FIND(",",D2))</f>
        <v>79.86</v>
      </c>
      <c r="H2">
        <v>0</v>
      </c>
      <c r="I2">
        <f>-ROUND(H2,2)</f>
        <v>0</v>
      </c>
      <c r="J2">
        <v>0</v>
      </c>
      <c r="K2" s="1">
        <f>E2-$E$2+2.181</f>
        <v>2.181</v>
      </c>
      <c r="L2" t="str">
        <f>"("&amp;J2&amp;","&amp;K2&amp;")"</f>
        <v>(0,2.181)</v>
      </c>
      <c r="M2" t="str">
        <f>J2&amp;" "&amp;K2</f>
        <v>0 2.181</v>
      </c>
      <c r="N2" t="str">
        <f>"-"&amp;J2&amp;" "&amp;K2</f>
        <v>-0 2.181</v>
      </c>
      <c r="O2">
        <v>0</v>
      </c>
      <c r="P2" s="2">
        <v>5.1664270176781502</v>
      </c>
      <c r="R2">
        <v>0</v>
      </c>
      <c r="S2" s="1">
        <f>SUM($P$2,POWER(R2,$O$3)*$P$3,POWER(R2,$O$4)*$P$4,POWER(R2,$O$5)*$P$5,POWER(R2,$O$6)*$P$6,POWER(R2,$O$7)*$P$7)</f>
        <v>5.1664270176781502</v>
      </c>
      <c r="T2" s="1">
        <f>K2</f>
        <v>2.181</v>
      </c>
      <c r="U2" s="1">
        <v>-433.33</v>
      </c>
      <c r="V2" s="1">
        <f>S2-T2</f>
        <v>2.9854270176781501</v>
      </c>
      <c r="W2">
        <v>300.685</v>
      </c>
      <c r="X2" t="str">
        <f>"{t="&amp;U2&amp;",x="&amp;W2&amp;"},"</f>
        <v>{t=-433.33,x=300.685},</v>
      </c>
      <c r="Z2" t="str">
        <f>Z1&amp;X2</f>
        <v>{{t=-433.33,x=300.685},</v>
      </c>
    </row>
    <row r="3" spans="3:26">
      <c r="C3">
        <v>49551</v>
      </c>
      <c r="D3" t="s">
        <v>1</v>
      </c>
      <c r="E3" t="str">
        <f t="shared" ref="E3:E28" si="0">LEFT(D3,FIND(",",D3)-1)</f>
        <v>77.053</v>
      </c>
      <c r="F3" t="str">
        <f t="shared" ref="F3:F28" si="1">RIGHT(D3,LEN(D3)-FIND(",",D3))</f>
        <v>80</v>
      </c>
      <c r="G3">
        <f>E3-E2</f>
        <v>1.4039999999999964</v>
      </c>
      <c r="H3">
        <f>H2+100/6</f>
        <v>16.666666666666668</v>
      </c>
      <c r="I3">
        <f t="shared" ref="I3:I56" si="2">-ROUND(H3,2)</f>
        <v>-16.670000000000002</v>
      </c>
      <c r="J3">
        <v>1</v>
      </c>
      <c r="K3" s="1">
        <f t="shared" ref="K3:K28" si="3">E3-$E$2+2.181</f>
        <v>3.5849999999999964</v>
      </c>
      <c r="L3" t="str">
        <f t="shared" ref="L3:L28" si="4">"("&amp;J3&amp;","&amp;K3&amp;")"</f>
        <v>(1,3.585)</v>
      </c>
      <c r="M3" t="str">
        <f t="shared" ref="M3:M28" si="5">J3&amp;" "&amp;K3</f>
        <v>1 3.585</v>
      </c>
      <c r="N3" t="str">
        <f t="shared" ref="N3:N28" si="6">"-"&amp;J3&amp;" "&amp;K3</f>
        <v>-1 3.585</v>
      </c>
      <c r="O3" s="1">
        <v>1</v>
      </c>
      <c r="P3" s="2">
        <v>-4.0998605635183001</v>
      </c>
      <c r="R3">
        <v>1</v>
      </c>
      <c r="S3" s="1">
        <f t="shared" ref="S3:S28" si="7">SUM($P$2,POWER(R3,$O$3)*$P$3,POWER(R3,$O$4)*$P$4,POWER(R3,$O$5)*$P$5,POWER(R3,$O$6)*$P$6,POWER(R3,$O$7)*$P$7)</f>
        <v>1.81448875769021</v>
      </c>
      <c r="T3" s="1">
        <f t="shared" ref="T3:T28" si="8">K3</f>
        <v>3.5849999999999964</v>
      </c>
      <c r="U3" s="1">
        <v>-416.67</v>
      </c>
      <c r="V3" s="1">
        <f>S3-T3</f>
        <v>-1.7705112423097864</v>
      </c>
      <c r="W3">
        <v>263.14699999999999</v>
      </c>
      <c r="X3" t="str">
        <f t="shared" ref="X3:X29" si="9">"{t="&amp;U3&amp;",x="&amp;W3&amp;"},"</f>
        <v>{t=-416.67,x=263.147},</v>
      </c>
      <c r="Z3" t="str">
        <f t="shared" ref="Z3:Z30" si="10">Z2&amp;X3</f>
        <v>{{t=-433.33,x=300.685},{t=-416.67,x=263.147},</v>
      </c>
    </row>
    <row r="4" spans="3:26">
      <c r="C4">
        <v>49550</v>
      </c>
      <c r="D4" t="s">
        <v>2</v>
      </c>
      <c r="E4" t="str">
        <f t="shared" si="0"/>
        <v>77.614</v>
      </c>
      <c r="F4" t="str">
        <f t="shared" si="1"/>
        <v>80</v>
      </c>
      <c r="G4">
        <f t="shared" ref="G4:G28" si="11">E4-E3</f>
        <v>0.56100000000000705</v>
      </c>
      <c r="H4">
        <f t="shared" ref="H4:H28" si="12">H3+100/6</f>
        <v>33.333333333333336</v>
      </c>
      <c r="I4">
        <f t="shared" si="2"/>
        <v>-33.33</v>
      </c>
      <c r="J4">
        <v>2</v>
      </c>
      <c r="K4" s="1">
        <f t="shared" si="3"/>
        <v>4.1460000000000035</v>
      </c>
      <c r="L4" t="str">
        <f t="shared" si="4"/>
        <v>(2,4.146)</v>
      </c>
      <c r="M4" t="str">
        <f t="shared" si="5"/>
        <v>2 4.146</v>
      </c>
      <c r="N4" t="str">
        <f t="shared" si="6"/>
        <v>-2 4.146</v>
      </c>
      <c r="O4" s="1">
        <v>2</v>
      </c>
      <c r="P4" s="2">
        <v>0.78783898677272701</v>
      </c>
      <c r="R4">
        <v>2</v>
      </c>
      <c r="S4" s="1">
        <f t="shared" si="7"/>
        <v>-0.19111627924737171</v>
      </c>
      <c r="T4" s="1">
        <f t="shared" si="8"/>
        <v>4.1460000000000035</v>
      </c>
      <c r="U4" s="1">
        <v>-400</v>
      </c>
      <c r="V4" s="1">
        <f>S4-T4</f>
        <v>-4.3371162792473754</v>
      </c>
      <c r="W4">
        <v>231.14700000000002</v>
      </c>
      <c r="X4" t="str">
        <f t="shared" si="9"/>
        <v>{t=-400,x=231.147},</v>
      </c>
      <c r="Z4" t="str">
        <f t="shared" si="10"/>
        <v>{{t=-433.33,x=300.685},{t=-416.67,x=263.147},{t=-400,x=231.147},</v>
      </c>
    </row>
    <row r="5" spans="3:26">
      <c r="C5">
        <v>49549</v>
      </c>
      <c r="D5" t="s">
        <v>3</v>
      </c>
      <c r="E5" t="str">
        <f t="shared" si="0"/>
        <v>78.456</v>
      </c>
      <c r="F5" t="str">
        <f t="shared" si="1"/>
        <v>79.86</v>
      </c>
      <c r="G5">
        <f t="shared" si="11"/>
        <v>0.84199999999999875</v>
      </c>
      <c r="H5">
        <f t="shared" si="12"/>
        <v>50</v>
      </c>
      <c r="I5">
        <f t="shared" si="2"/>
        <v>-50</v>
      </c>
      <c r="J5">
        <v>3</v>
      </c>
      <c r="K5" s="1">
        <f t="shared" si="3"/>
        <v>4.9880000000000022</v>
      </c>
      <c r="L5" t="str">
        <f t="shared" si="4"/>
        <v>(3,4.988)</v>
      </c>
      <c r="M5" t="str">
        <f t="shared" si="5"/>
        <v>3 4.988</v>
      </c>
      <c r="N5" t="str">
        <f t="shared" si="6"/>
        <v>-3 4.988</v>
      </c>
      <c r="O5">
        <v>3</v>
      </c>
      <c r="P5" s="2">
        <v>-4.1186101862255499E-2</v>
      </c>
      <c r="R5">
        <v>3</v>
      </c>
      <c r="S5" s="1">
        <f t="shared" si="7"/>
        <v>-1.0518056339921455</v>
      </c>
      <c r="T5" s="1">
        <f t="shared" si="8"/>
        <v>4.9880000000000022</v>
      </c>
      <c r="U5" s="1">
        <v>-383.33</v>
      </c>
      <c r="V5" s="1">
        <f>S5-T5</f>
        <v>-6.039805633992148</v>
      </c>
      <c r="W5">
        <v>200.37800000000001</v>
      </c>
      <c r="X5" t="str">
        <f t="shared" si="9"/>
        <v>{t=-383.33,x=200.378},</v>
      </c>
      <c r="Z5" t="str">
        <f t="shared" si="10"/>
        <v>{{t=-433.33,x=300.685},{t=-416.67,x=263.147},{t=-400,x=231.147},{t=-383.33,x=200.378},</v>
      </c>
    </row>
    <row r="6" spans="3:26">
      <c r="C6">
        <v>49548</v>
      </c>
      <c r="D6" t="s">
        <v>3</v>
      </c>
      <c r="E6" t="str">
        <f t="shared" si="0"/>
        <v>78.456</v>
      </c>
      <c r="F6" t="str">
        <f t="shared" si="1"/>
        <v>79.86</v>
      </c>
      <c r="G6">
        <f t="shared" si="11"/>
        <v>0</v>
      </c>
      <c r="H6">
        <f t="shared" si="12"/>
        <v>66.666666666666671</v>
      </c>
      <c r="I6">
        <f t="shared" si="2"/>
        <v>-66.67</v>
      </c>
      <c r="J6">
        <v>4</v>
      </c>
      <c r="K6" s="1">
        <f t="shared" si="3"/>
        <v>4.9880000000000022</v>
      </c>
      <c r="L6" t="str">
        <f t="shared" si="4"/>
        <v>(4,4.988)</v>
      </c>
      <c r="M6" t="str">
        <f t="shared" si="5"/>
        <v>4 4.988</v>
      </c>
      <c r="N6" t="str">
        <f t="shared" si="6"/>
        <v>-4 4.988</v>
      </c>
      <c r="O6" s="1">
        <v>4</v>
      </c>
      <c r="P6" s="2">
        <v>1.26941861988839E-3</v>
      </c>
      <c r="R6">
        <v>4</v>
      </c>
      <c r="S6" s="1">
        <f t="shared" si="7"/>
        <v>-0.9385308005243429</v>
      </c>
      <c r="T6" s="1">
        <f t="shared" si="8"/>
        <v>4.9880000000000022</v>
      </c>
      <c r="U6" s="1">
        <v>-366.67</v>
      </c>
      <c r="V6" s="1">
        <f>S6-T6</f>
        <v>-5.9265308005243451</v>
      </c>
      <c r="W6">
        <v>173.30100000000002</v>
      </c>
      <c r="X6" t="str">
        <f t="shared" si="9"/>
        <v>{t=-366.67,x=173.301},</v>
      </c>
      <c r="Z6" t="str">
        <f t="shared" si="10"/>
        <v>{{t=-433.33,x=300.685},{t=-416.67,x=263.147},{t=-400,x=231.147},{t=-383.33,x=200.378},{t=-366.67,x=173.301},</v>
      </c>
    </row>
    <row r="7" spans="3:26">
      <c r="C7">
        <v>49547</v>
      </c>
      <c r="D7" t="s">
        <v>4</v>
      </c>
      <c r="E7" t="str">
        <f t="shared" si="0"/>
        <v>79.158</v>
      </c>
      <c r="F7" t="str">
        <f t="shared" si="1"/>
        <v>79.719</v>
      </c>
      <c r="G7">
        <f t="shared" si="11"/>
        <v>0.70199999999999818</v>
      </c>
      <c r="H7">
        <f t="shared" si="12"/>
        <v>83.333333333333343</v>
      </c>
      <c r="I7">
        <f t="shared" si="2"/>
        <v>-83.33</v>
      </c>
      <c r="J7">
        <v>5</v>
      </c>
      <c r="K7" s="1">
        <f t="shared" si="3"/>
        <v>5.69</v>
      </c>
      <c r="L7" t="str">
        <f t="shared" si="4"/>
        <v>(5,5.69)</v>
      </c>
      <c r="M7" t="str">
        <f t="shared" si="5"/>
        <v>5 5.69</v>
      </c>
      <c r="N7" t="str">
        <f t="shared" si="6"/>
        <v>-5 5.69</v>
      </c>
      <c r="O7" s="1">
        <v>5</v>
      </c>
      <c r="P7" s="2"/>
      <c r="R7">
        <v>5</v>
      </c>
      <c r="S7" s="1">
        <f t="shared" si="7"/>
        <v>8.2227740531327642E-3</v>
      </c>
      <c r="T7" s="1">
        <f t="shared" si="8"/>
        <v>5.69</v>
      </c>
      <c r="U7" s="1">
        <v>-350</v>
      </c>
      <c r="V7" s="1">
        <f>S7-T7</f>
        <v>-5.6817772259468677</v>
      </c>
      <c r="W7">
        <v>146.40300000000002</v>
      </c>
      <c r="X7" t="str">
        <f t="shared" si="9"/>
        <v>{t=-350,x=146.403},</v>
      </c>
      <c r="Z7" t="str">
        <f t="shared" si="10"/>
        <v>{{t=-433.33,x=300.685},{t=-416.67,x=263.147},{t=-400,x=231.147},{t=-383.33,x=200.378},{t=-366.67,x=173.301},{t=-350,x=146.403},</v>
      </c>
    </row>
    <row r="8" spans="3:26">
      <c r="C8">
        <v>49546</v>
      </c>
      <c r="D8" t="s">
        <v>5</v>
      </c>
      <c r="E8" t="str">
        <f t="shared" si="0"/>
        <v>79.298</v>
      </c>
      <c r="F8" t="str">
        <f t="shared" si="1"/>
        <v>79.86</v>
      </c>
      <c r="G8">
        <f t="shared" si="11"/>
        <v>0.14000000000000057</v>
      </c>
      <c r="H8">
        <f t="shared" si="12"/>
        <v>100.00000000000001</v>
      </c>
      <c r="I8">
        <f t="shared" si="2"/>
        <v>-100</v>
      </c>
      <c r="J8">
        <v>6</v>
      </c>
      <c r="K8" s="1">
        <f t="shared" si="3"/>
        <v>5.830000000000001</v>
      </c>
      <c r="L8" t="str">
        <f t="shared" si="4"/>
        <v>(6,5.83)</v>
      </c>
      <c r="M8" t="str">
        <f t="shared" si="5"/>
        <v>6 5.83</v>
      </c>
      <c r="N8" t="str">
        <f t="shared" si="6"/>
        <v>-6 5.83</v>
      </c>
      <c r="O8" s="1">
        <v>6</v>
      </c>
      <c r="P8" s="2"/>
      <c r="R8">
        <v>6</v>
      </c>
      <c r="S8" s="1">
        <f t="shared" si="7"/>
        <v>1.6784356895146886</v>
      </c>
      <c r="T8" s="1">
        <f t="shared" si="8"/>
        <v>5.830000000000001</v>
      </c>
      <c r="U8" s="1">
        <v>-333.33</v>
      </c>
      <c r="V8" s="1">
        <f>S8-T8</f>
        <v>-4.1515643104853126</v>
      </c>
      <c r="W8">
        <v>124.01799999999999</v>
      </c>
      <c r="X8" t="str">
        <f t="shared" si="9"/>
        <v>{t=-333.33,x=124.018},</v>
      </c>
      <c r="Z8" t="str">
        <f t="shared" si="10"/>
        <v>{{t=-433.33,x=300.685},{t=-416.67,x=263.147},{t=-400,x=231.147},{t=-383.33,x=200.378},{t=-366.67,x=173.301},{t=-350,x=146.403},{t=-333.33,x=124.018},</v>
      </c>
    </row>
    <row r="9" spans="3:26">
      <c r="C9">
        <v>49545</v>
      </c>
      <c r="D9" t="s">
        <v>6</v>
      </c>
      <c r="E9" t="str">
        <f t="shared" si="0"/>
        <v>79.719</v>
      </c>
      <c r="F9" t="str">
        <f t="shared" si="1"/>
        <v>80.14</v>
      </c>
      <c r="G9">
        <f t="shared" si="11"/>
        <v>0.42099999999999227</v>
      </c>
      <c r="H9">
        <f t="shared" si="12"/>
        <v>116.66666666666669</v>
      </c>
      <c r="I9">
        <f t="shared" si="2"/>
        <v>-116.67</v>
      </c>
      <c r="J9">
        <v>7</v>
      </c>
      <c r="K9" s="1">
        <f t="shared" si="3"/>
        <v>6.2509999999999932</v>
      </c>
      <c r="L9" t="str">
        <f t="shared" si="4"/>
        <v>(7,6.25099999999999)</v>
      </c>
      <c r="M9" t="str">
        <f t="shared" si="5"/>
        <v>7 6.25099999999999</v>
      </c>
      <c r="N9" t="str">
        <f t="shared" si="6"/>
        <v>-7 6.25099999999999</v>
      </c>
      <c r="O9" s="1">
        <v>7</v>
      </c>
      <c r="R9">
        <v>7</v>
      </c>
      <c r="S9" s="1">
        <f t="shared" si="7"/>
        <v>3.9925545925120591</v>
      </c>
      <c r="T9" s="1">
        <f t="shared" si="8"/>
        <v>6.2509999999999932</v>
      </c>
      <c r="U9" s="1">
        <v>-316.67</v>
      </c>
      <c r="V9" s="1">
        <f>S9-T9</f>
        <v>-2.2584454074879341</v>
      </c>
      <c r="W9">
        <v>105.127</v>
      </c>
      <c r="X9" t="str">
        <f t="shared" si="9"/>
        <v>{t=-316.67,x=105.127},</v>
      </c>
      <c r="Z9" t="str">
        <f t="shared" si="10"/>
        <v>{{t=-433.33,x=300.685},{t=-416.67,x=263.147},{t=-400,x=231.147},{t=-383.33,x=200.378},{t=-366.67,x=173.301},{t=-350,x=146.403},{t=-333.33,x=124.018},{t=-316.67,x=105.127},</v>
      </c>
    </row>
    <row r="10" spans="3:26">
      <c r="C10">
        <v>49544</v>
      </c>
      <c r="D10" t="s">
        <v>7</v>
      </c>
      <c r="E10" t="str">
        <f t="shared" si="0"/>
        <v>80.842</v>
      </c>
      <c r="F10" t="str">
        <f t="shared" si="1"/>
        <v>80.14</v>
      </c>
      <c r="G10">
        <f t="shared" si="11"/>
        <v>1.1230000000000047</v>
      </c>
      <c r="H10">
        <f t="shared" si="12"/>
        <v>133.33333333333334</v>
      </c>
      <c r="I10">
        <f t="shared" si="2"/>
        <v>-133.33000000000001</v>
      </c>
      <c r="J10">
        <v>8</v>
      </c>
      <c r="K10" s="1">
        <f t="shared" si="3"/>
        <v>7.3739999999999979</v>
      </c>
      <c r="L10" t="str">
        <f t="shared" si="4"/>
        <v>(8,7.374)</v>
      </c>
      <c r="M10" t="str">
        <f t="shared" si="5"/>
        <v>8 7.374</v>
      </c>
      <c r="N10" t="str">
        <f t="shared" si="6"/>
        <v>-8 7.374</v>
      </c>
      <c r="R10">
        <v>8</v>
      </c>
      <c r="S10" s="1">
        <f t="shared" si="7"/>
        <v>6.9014921765743074</v>
      </c>
      <c r="T10" s="1">
        <f t="shared" si="8"/>
        <v>7.3739999999999979</v>
      </c>
      <c r="U10" s="1">
        <v>-300</v>
      </c>
      <c r="V10" s="1">
        <f>S10-T10</f>
        <v>-0.47250782342569053</v>
      </c>
      <c r="W10">
        <v>87.623000000000005</v>
      </c>
      <c r="X10" t="str">
        <f t="shared" si="9"/>
        <v>{t=-300,x=87.623},</v>
      </c>
      <c r="Z10" t="str">
        <f t="shared" si="10"/>
        <v>{{t=-433.33,x=300.685},{t=-416.67,x=263.147},{t=-400,x=231.147},{t=-383.33,x=200.378},{t=-366.67,x=173.301},{t=-350,x=146.403},{t=-333.33,x=124.018},{t=-316.67,x=105.127},{t=-300,x=87.623},</v>
      </c>
    </row>
    <row r="11" spans="3:26">
      <c r="C11">
        <v>49543</v>
      </c>
      <c r="D11" t="s">
        <v>8</v>
      </c>
      <c r="E11" t="str">
        <f t="shared" si="0"/>
        <v>82.386</v>
      </c>
      <c r="F11" t="str">
        <f t="shared" si="1"/>
        <v>80</v>
      </c>
      <c r="G11">
        <f t="shared" si="11"/>
        <v>1.5439999999999969</v>
      </c>
      <c r="H11">
        <f t="shared" si="12"/>
        <v>150</v>
      </c>
      <c r="I11">
        <f t="shared" si="2"/>
        <v>-150</v>
      </c>
      <c r="J11">
        <v>9</v>
      </c>
      <c r="K11" s="1">
        <f t="shared" si="3"/>
        <v>8.9179999999999957</v>
      </c>
      <c r="L11" t="str">
        <f t="shared" si="4"/>
        <v>(9,8.918)</v>
      </c>
      <c r="M11" t="str">
        <f t="shared" si="5"/>
        <v>9 8.918</v>
      </c>
      <c r="N11" t="str">
        <f t="shared" si="6"/>
        <v>-9 8.918</v>
      </c>
      <c r="O11" s="1"/>
      <c r="R11">
        <v>9</v>
      </c>
      <c r="S11" s="1">
        <f t="shared" si="7"/>
        <v>10.386627182107807</v>
      </c>
      <c r="T11" s="1">
        <f t="shared" si="8"/>
        <v>8.9179999999999957</v>
      </c>
      <c r="U11" s="1">
        <v>-283.33</v>
      </c>
      <c r="V11" s="1">
        <f>S11-T11</f>
        <v>1.4686271821078112</v>
      </c>
      <c r="W11">
        <v>72.350000000000009</v>
      </c>
      <c r="X11" t="str">
        <f t="shared" si="9"/>
        <v>{t=-283.33,x=72.35},</v>
      </c>
      <c r="Z11" t="str">
        <f t="shared" si="10"/>
        <v>{{t=-433.33,x=300.685},{t=-416.67,x=263.147},{t=-400,x=231.147},{t=-383.33,x=200.378},{t=-366.67,x=173.301},{t=-350,x=146.403},{t=-333.33,x=124.018},{t=-316.67,x=105.127},{t=-300,x=87.623},{t=-283.33,x=72.35},</v>
      </c>
    </row>
    <row r="12" spans="3:26">
      <c r="C12">
        <v>49542</v>
      </c>
      <c r="D12" t="s">
        <v>9</v>
      </c>
      <c r="E12" t="str">
        <f t="shared" si="0"/>
        <v>84.491</v>
      </c>
      <c r="F12" t="str">
        <f t="shared" si="1"/>
        <v>80.14</v>
      </c>
      <c r="G12">
        <f t="shared" si="11"/>
        <v>2.105000000000004</v>
      </c>
      <c r="H12">
        <f t="shared" si="12"/>
        <v>166.66666666666666</v>
      </c>
      <c r="I12">
        <f t="shared" si="2"/>
        <v>-166.67</v>
      </c>
      <c r="J12">
        <v>10</v>
      </c>
      <c r="K12" s="1">
        <f t="shared" si="3"/>
        <v>11.023</v>
      </c>
      <c r="L12" t="str">
        <f t="shared" si="4"/>
        <v>(10,11.023)</v>
      </c>
      <c r="M12" t="str">
        <f t="shared" si="5"/>
        <v>10 11.023</v>
      </c>
      <c r="N12" t="str">
        <f t="shared" si="6"/>
        <v>-10 11.023</v>
      </c>
      <c r="O12" s="1" t="str">
        <f>"power(P2,$M$"&amp;N12&amp;")*$N$"&amp;N12&amp;""</f>
        <v>power(P2,$M$-10 11.023)*$N$-10 11.023</v>
      </c>
      <c r="P12" t="str">
        <f>P11&amp;","&amp;O12</f>
        <v>,power(P2,$M$-10 11.023)*$N$-10 11.023</v>
      </c>
      <c r="R12">
        <v>10</v>
      </c>
      <c r="S12" s="1">
        <f t="shared" si="7"/>
        <v>14.45980439639626</v>
      </c>
      <c r="T12" s="1">
        <f t="shared" si="8"/>
        <v>11.023</v>
      </c>
      <c r="U12" s="1">
        <v>-266.67</v>
      </c>
      <c r="V12" s="1">
        <f>S12-T12</f>
        <v>3.4368043963962602</v>
      </c>
      <c r="W12">
        <v>58.939999999999984</v>
      </c>
      <c r="X12" t="str">
        <f t="shared" si="9"/>
        <v>{t=-266.67,x=58.94},</v>
      </c>
      <c r="Z12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</v>
      </c>
    </row>
    <row r="13" spans="3:26">
      <c r="C13">
        <v>49541</v>
      </c>
      <c r="D13" t="s">
        <v>10</v>
      </c>
      <c r="E13" t="str">
        <f t="shared" si="0"/>
        <v>92.491</v>
      </c>
      <c r="F13" t="str">
        <f t="shared" si="1"/>
        <v>80.281</v>
      </c>
      <c r="G13">
        <f t="shared" si="11"/>
        <v>8</v>
      </c>
      <c r="H13">
        <f t="shared" si="12"/>
        <v>183.33333333333331</v>
      </c>
      <c r="I13">
        <f t="shared" si="2"/>
        <v>-183.33</v>
      </c>
      <c r="J13">
        <v>11</v>
      </c>
      <c r="K13" s="1">
        <f t="shared" si="3"/>
        <v>19.023</v>
      </c>
      <c r="L13" t="str">
        <f t="shared" si="4"/>
        <v>(11,19.023)</v>
      </c>
      <c r="M13" t="str">
        <f t="shared" si="5"/>
        <v>11 19.023</v>
      </c>
      <c r="N13" t="str">
        <f t="shared" si="6"/>
        <v>-11 19.023</v>
      </c>
      <c r="O13" s="1" t="str">
        <f>"power(P2,$M$"&amp;N13&amp;")*$N$"&amp;N13&amp;""</f>
        <v>power(P2,$M$-11 19.023)*$N$-11 19.023</v>
      </c>
      <c r="P13" t="str">
        <f>P12&amp;","&amp;O13</f>
        <v>,power(P2,$M$-10 11.023)*$N$-10 11.023,power(P2,$M$-11 19.023)*$N$-11 19.023</v>
      </c>
      <c r="R13">
        <v>11</v>
      </c>
      <c r="S13" s="1">
        <f t="shared" si="7"/>
        <v>19.163334653600668</v>
      </c>
      <c r="T13" s="1">
        <f t="shared" si="8"/>
        <v>19.023</v>
      </c>
      <c r="U13" s="1">
        <v>-250</v>
      </c>
      <c r="V13" s="1">
        <f>S13-T13</f>
        <v>0.14033465360066799</v>
      </c>
      <c r="W13">
        <v>47.347999999999999</v>
      </c>
      <c r="X13" t="str">
        <f t="shared" si="9"/>
        <v>{t=-250,x=47.348},</v>
      </c>
      <c r="Z13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</v>
      </c>
    </row>
    <row r="14" spans="3:26">
      <c r="C14">
        <v>49540</v>
      </c>
      <c r="D14" t="s">
        <v>11</v>
      </c>
      <c r="E14" t="str">
        <f t="shared" si="0"/>
        <v>96.561</v>
      </c>
      <c r="F14" t="str">
        <f t="shared" si="1"/>
        <v>80</v>
      </c>
      <c r="G14">
        <f t="shared" si="11"/>
        <v>4.0700000000000074</v>
      </c>
      <c r="H14">
        <f t="shared" si="12"/>
        <v>199.99999999999997</v>
      </c>
      <c r="I14">
        <f t="shared" si="2"/>
        <v>-200</v>
      </c>
      <c r="J14">
        <v>12</v>
      </c>
      <c r="K14" s="1">
        <f t="shared" si="3"/>
        <v>23.093000000000007</v>
      </c>
      <c r="L14" t="str">
        <f t="shared" si="4"/>
        <v>(12,23.093)</v>
      </c>
      <c r="M14" t="str">
        <f t="shared" si="5"/>
        <v>12 23.093</v>
      </c>
      <c r="N14" t="str">
        <f t="shared" si="6"/>
        <v>-12 23.093</v>
      </c>
      <c r="O14" s="1" t="str">
        <f t="shared" ref="O14:O17" si="13">"power(P2,$M$"&amp;N14&amp;")*$N$"&amp;N14&amp;""</f>
        <v>power(P2,$M$-12 23.093)*$N$-12 23.093</v>
      </c>
      <c r="P14" t="str">
        <f t="shared" ref="P14:P17" si="14">P13&amp;","&amp;O14</f>
        <v>,power(P2,$M$-10 11.023)*$N$-10 11.023,power(P2,$M$-11 19.023)*$N$-11 19.023,power(P2,$M$-12 23.093)*$N$-12 23.093</v>
      </c>
      <c r="R14">
        <v>12</v>
      </c>
      <c r="S14" s="1">
        <f t="shared" si="7"/>
        <v>24.569994834759402</v>
      </c>
      <c r="T14" s="1">
        <f t="shared" si="8"/>
        <v>23.093000000000007</v>
      </c>
      <c r="U14" s="1">
        <v>-233.33</v>
      </c>
      <c r="V14" s="1">
        <f>S14-T14</f>
        <v>1.4769948347593953</v>
      </c>
      <c r="W14">
        <v>38.042000000000002</v>
      </c>
      <c r="X14" t="str">
        <f t="shared" si="9"/>
        <v>{t=-233.33,x=38.042},</v>
      </c>
      <c r="Z14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</v>
      </c>
    </row>
    <row r="15" spans="3:26">
      <c r="C15">
        <v>49539</v>
      </c>
      <c r="D15" t="s">
        <v>12</v>
      </c>
      <c r="E15" t="str">
        <f t="shared" si="0"/>
        <v>103.579</v>
      </c>
      <c r="F15" t="str">
        <f t="shared" si="1"/>
        <v>80</v>
      </c>
      <c r="G15">
        <f t="shared" si="11"/>
        <v>7.0179999999999865</v>
      </c>
      <c r="H15">
        <f t="shared" si="12"/>
        <v>216.66666666666663</v>
      </c>
      <c r="I15">
        <f t="shared" si="2"/>
        <v>-216.67</v>
      </c>
      <c r="J15">
        <v>13</v>
      </c>
      <c r="K15" s="1">
        <f t="shared" si="3"/>
        <v>30.110999999999994</v>
      </c>
      <c r="L15" t="str">
        <f t="shared" si="4"/>
        <v>(13,30.111)</v>
      </c>
      <c r="M15" t="str">
        <f t="shared" si="5"/>
        <v>13 30.111</v>
      </c>
      <c r="N15" t="str">
        <f t="shared" si="6"/>
        <v>-13 30.111</v>
      </c>
      <c r="O15" s="1" t="str">
        <f t="shared" si="13"/>
        <v>power(P2,$M$-13 30.111)*$N$-13 30.111</v>
      </c>
      <c r="P15" t="str">
        <f t="shared" si="14"/>
        <v>,power(P2,$M$-10 11.023)*$N$-10 11.023,power(P2,$M$-11 19.023)*$N$-11 19.023,power(P2,$M$-12 23.093)*$N$-12 23.093,power(P2,$M$-13 30.111)*$N$-13 30.111</v>
      </c>
      <c r="R15">
        <v>13</v>
      </c>
      <c r="S15" s="1">
        <f t="shared" si="7"/>
        <v>30.783027867788093</v>
      </c>
      <c r="T15" s="1">
        <f t="shared" si="8"/>
        <v>30.110999999999994</v>
      </c>
      <c r="U15" s="1">
        <v>-216.67</v>
      </c>
      <c r="V15" s="1">
        <f>S15-T15</f>
        <v>0.67202786778809909</v>
      </c>
      <c r="W15">
        <v>30.110999999999994</v>
      </c>
      <c r="X15" t="str">
        <f t="shared" si="9"/>
        <v>{t=-216.67,x=30.111},</v>
      </c>
      <c r="Z15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</v>
      </c>
    </row>
    <row r="16" spans="3:26">
      <c r="C16">
        <v>49538</v>
      </c>
      <c r="D16" t="s">
        <v>13</v>
      </c>
      <c r="E16" t="str">
        <f t="shared" si="0"/>
        <v>111.51</v>
      </c>
      <c r="F16" t="str">
        <f t="shared" si="1"/>
        <v>80.49</v>
      </c>
      <c r="G16">
        <f t="shared" si="11"/>
        <v>7.9310000000000116</v>
      </c>
      <c r="H16">
        <f t="shared" si="12"/>
        <v>233.33333333333329</v>
      </c>
      <c r="I16">
        <f t="shared" si="2"/>
        <v>-233.33</v>
      </c>
      <c r="J16">
        <v>14</v>
      </c>
      <c r="K16" s="1">
        <f t="shared" si="3"/>
        <v>38.042000000000002</v>
      </c>
      <c r="L16" t="str">
        <f t="shared" si="4"/>
        <v>(14,38.042)</v>
      </c>
      <c r="M16" t="str">
        <f t="shared" si="5"/>
        <v>14 38.042</v>
      </c>
      <c r="N16" t="str">
        <f t="shared" si="6"/>
        <v>-14 38.042</v>
      </c>
      <c r="O16" s="1" t="str">
        <f t="shared" si="13"/>
        <v>power(P2,$M$-14 38.042)*$N$-14 38.042</v>
      </c>
      <c r="P16" t="str">
        <f t="shared" si="14"/>
        <v>,power(P2,$M$-10 11.023)*$N$-10 11.023,power(P2,$M$-11 19.023)*$N$-11 19.023,power(P2,$M$-12 23.093)*$N$-12 23.093,power(P2,$M$-13 30.111)*$N$-13 30.111,power(P2,$M$-14 38.042)*$N$-14 38.042</v>
      </c>
      <c r="R16">
        <v>14</v>
      </c>
      <c r="S16" s="1">
        <f t="shared" si="7"/>
        <v>37.936142727479734</v>
      </c>
      <c r="T16" s="1">
        <f t="shared" si="8"/>
        <v>38.042000000000002</v>
      </c>
      <c r="U16" s="1">
        <v>-200</v>
      </c>
      <c r="V16" s="1">
        <f>S16-T16</f>
        <v>-0.105857272520268</v>
      </c>
      <c r="W16">
        <v>23.093000000000007</v>
      </c>
      <c r="X16" t="str">
        <f t="shared" si="9"/>
        <v>{t=-200,x=23.093},</v>
      </c>
      <c r="Z16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</v>
      </c>
    </row>
    <row r="17" spans="3:26">
      <c r="C17">
        <v>49537</v>
      </c>
      <c r="D17" t="s">
        <v>14</v>
      </c>
      <c r="E17" t="str">
        <f t="shared" si="0"/>
        <v>120.816</v>
      </c>
      <c r="F17" t="str">
        <f t="shared" si="1"/>
        <v>80</v>
      </c>
      <c r="G17">
        <f t="shared" si="11"/>
        <v>9.3059999999999974</v>
      </c>
      <c r="H17">
        <f t="shared" si="12"/>
        <v>249.99999999999994</v>
      </c>
      <c r="I17">
        <f t="shared" si="2"/>
        <v>-250</v>
      </c>
      <c r="J17">
        <v>15</v>
      </c>
      <c r="K17" s="1">
        <f t="shared" si="3"/>
        <v>47.347999999999999</v>
      </c>
      <c r="L17" t="str">
        <f t="shared" si="4"/>
        <v>(15,47.348)</v>
      </c>
      <c r="M17" t="str">
        <f t="shared" si="5"/>
        <v>15 47.348</v>
      </c>
      <c r="N17" t="str">
        <f t="shared" si="6"/>
        <v>-15 47.348</v>
      </c>
      <c r="O17" s="1" t="str">
        <f t="shared" si="13"/>
        <v>power(P2,$M$-15 47.348)*$N$-15 47.348</v>
      </c>
      <c r="P17" t="str">
        <f t="shared" si="14"/>
        <v>,power(P2,$M$-10 11.023)*$N$-10 11.023,power(P2,$M$-11 19.023)*$N$-11 19.023,power(P2,$M$-12 23.093)*$N$-12 23.093,power(P2,$M$-13 30.111)*$N$-13 30.111,power(P2,$M$-14 38.042)*$N$-14 38.042,power(P2,$M$-15 47.348)*$N$-15 47.348</v>
      </c>
      <c r="R17">
        <v>15</v>
      </c>
      <c r="S17" s="1">
        <f t="shared" si="7"/>
        <v>46.193514435504667</v>
      </c>
      <c r="T17" s="1">
        <f t="shared" si="8"/>
        <v>47.347999999999999</v>
      </c>
      <c r="U17" s="1">
        <v>-183.33</v>
      </c>
      <c r="V17" s="1">
        <f>S17-T17</f>
        <v>-1.1544855644953316</v>
      </c>
      <c r="W17">
        <v>19.023</v>
      </c>
      <c r="X17" t="str">
        <f t="shared" si="9"/>
        <v>{t=-183.33,x=19.023},</v>
      </c>
      <c r="Z17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</v>
      </c>
    </row>
    <row r="18" spans="3:26">
      <c r="C18">
        <v>49536</v>
      </c>
      <c r="D18" t="s">
        <v>15</v>
      </c>
      <c r="E18" t="str">
        <f t="shared" si="0"/>
        <v>132.408</v>
      </c>
      <c r="F18" t="str">
        <f t="shared" si="1"/>
        <v>79.837</v>
      </c>
      <c r="G18">
        <f t="shared" si="11"/>
        <v>11.591999999999985</v>
      </c>
      <c r="H18">
        <f t="shared" si="12"/>
        <v>266.66666666666663</v>
      </c>
      <c r="I18">
        <f t="shared" si="2"/>
        <v>-266.67</v>
      </c>
      <c r="J18">
        <v>16</v>
      </c>
      <c r="K18" s="1">
        <f t="shared" si="3"/>
        <v>58.939999999999984</v>
      </c>
      <c r="L18" t="str">
        <f t="shared" si="4"/>
        <v>(16,58.94)</v>
      </c>
      <c r="M18" t="str">
        <f t="shared" si="5"/>
        <v>16 58.94</v>
      </c>
      <c r="N18" t="str">
        <f t="shared" si="6"/>
        <v>-16 58.94</v>
      </c>
      <c r="O18" s="1"/>
      <c r="R18">
        <v>16</v>
      </c>
      <c r="S18" s="1">
        <f t="shared" si="7"/>
        <v>55.749784060410477</v>
      </c>
      <c r="T18" s="1">
        <f t="shared" si="8"/>
        <v>58.939999999999984</v>
      </c>
      <c r="U18" s="1">
        <v>-166.67</v>
      </c>
      <c r="V18" s="1">
        <f>S18-T18</f>
        <v>-3.1902159395895069</v>
      </c>
      <c r="W18">
        <v>11.023</v>
      </c>
      <c r="X18" t="str">
        <f t="shared" si="9"/>
        <v>{t=-166.67,x=11.023},</v>
      </c>
      <c r="Z18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</v>
      </c>
    </row>
    <row r="19" spans="3:26">
      <c r="C19">
        <v>49535</v>
      </c>
      <c r="D19" t="s">
        <v>16</v>
      </c>
      <c r="E19" t="str">
        <f t="shared" si="0"/>
        <v>145.818</v>
      </c>
      <c r="F19" t="str">
        <f t="shared" si="1"/>
        <v>80.364</v>
      </c>
      <c r="G19">
        <f t="shared" si="11"/>
        <v>13.410000000000025</v>
      </c>
      <c r="H19">
        <f t="shared" si="12"/>
        <v>283.33333333333331</v>
      </c>
      <c r="I19">
        <f t="shared" si="2"/>
        <v>-283.33</v>
      </c>
      <c r="J19">
        <v>17</v>
      </c>
      <c r="K19" s="1">
        <f t="shared" si="3"/>
        <v>72.350000000000009</v>
      </c>
      <c r="L19" t="str">
        <f t="shared" si="4"/>
        <v>(17,72.35)</v>
      </c>
      <c r="M19" t="str">
        <f t="shared" si="5"/>
        <v>17 72.35</v>
      </c>
      <c r="N19" t="str">
        <f t="shared" si="6"/>
        <v>-17 72.35</v>
      </c>
      <c r="O19" s="1"/>
      <c r="R19">
        <v>17</v>
      </c>
      <c r="S19" s="1">
        <f t="shared" si="7"/>
        <v>66.830058717622094</v>
      </c>
      <c r="T19" s="1">
        <f t="shared" si="8"/>
        <v>72.350000000000009</v>
      </c>
      <c r="U19" s="1">
        <v>-150</v>
      </c>
      <c r="V19" s="1">
        <f>S19-T19</f>
        <v>-5.5199412823779141</v>
      </c>
      <c r="W19">
        <v>8.9179999999999957</v>
      </c>
      <c r="X19" t="str">
        <f t="shared" si="9"/>
        <v>{t=-150,x=8.918},</v>
      </c>
      <c r="Z19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</v>
      </c>
    </row>
    <row r="20" spans="3:26">
      <c r="C20">
        <v>49534</v>
      </c>
      <c r="D20" t="s">
        <v>17</v>
      </c>
      <c r="E20" t="str">
        <f t="shared" si="0"/>
        <v>161.091</v>
      </c>
      <c r="F20" t="str">
        <f t="shared" si="1"/>
        <v>80.182</v>
      </c>
      <c r="G20">
        <f t="shared" si="11"/>
        <v>15.272999999999996</v>
      </c>
      <c r="H20">
        <f t="shared" si="12"/>
        <v>300</v>
      </c>
      <c r="I20">
        <f t="shared" si="2"/>
        <v>-300</v>
      </c>
      <c r="J20">
        <v>18</v>
      </c>
      <c r="K20" s="1">
        <f t="shared" si="3"/>
        <v>87.623000000000005</v>
      </c>
      <c r="L20" t="str">
        <f t="shared" si="4"/>
        <v>(18,87.623)</v>
      </c>
      <c r="M20" t="str">
        <f t="shared" si="5"/>
        <v>18 87.623</v>
      </c>
      <c r="N20" t="str">
        <f t="shared" si="6"/>
        <v>-18 87.623</v>
      </c>
      <c r="O20" s="1"/>
      <c r="R20">
        <v>18</v>
      </c>
      <c r="S20" s="1">
        <f t="shared" si="7"/>
        <v>79.689911569441847</v>
      </c>
      <c r="T20" s="1">
        <f t="shared" si="8"/>
        <v>87.623000000000005</v>
      </c>
      <c r="U20" s="1">
        <v>-133.33000000000001</v>
      </c>
      <c r="V20" s="1">
        <f>S20-T20</f>
        <v>-7.9330884305581577</v>
      </c>
      <c r="W20">
        <v>7.3739999999999979</v>
      </c>
      <c r="X20" t="str">
        <f t="shared" si="9"/>
        <v>{t=-133.33,x=7.374},</v>
      </c>
      <c r="Z20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</v>
      </c>
    </row>
    <row r="21" spans="3:26">
      <c r="C21">
        <v>49533</v>
      </c>
      <c r="D21" t="s">
        <v>18</v>
      </c>
      <c r="E21" t="str">
        <f t="shared" si="0"/>
        <v>178.595</v>
      </c>
      <c r="F21" t="str">
        <f t="shared" si="1"/>
        <v>80.649</v>
      </c>
      <c r="G21">
        <f t="shared" si="11"/>
        <v>17.503999999999991</v>
      </c>
      <c r="H21">
        <f t="shared" si="12"/>
        <v>316.66666666666669</v>
      </c>
      <c r="I21">
        <f t="shared" si="2"/>
        <v>-316.67</v>
      </c>
      <c r="J21">
        <v>19</v>
      </c>
      <c r="K21" s="1">
        <f t="shared" si="3"/>
        <v>105.127</v>
      </c>
      <c r="L21" t="str">
        <f t="shared" si="4"/>
        <v>(19,105.127)</v>
      </c>
      <c r="M21" t="str">
        <f t="shared" si="5"/>
        <v>19 105.127</v>
      </c>
      <c r="N21" t="str">
        <f t="shared" si="6"/>
        <v>-19 105.127</v>
      </c>
      <c r="O21" s="1"/>
      <c r="R21">
        <v>19</v>
      </c>
      <c r="S21" s="1">
        <f t="shared" si="7"/>
        <v>94.615381825049298</v>
      </c>
      <c r="T21" s="1">
        <f t="shared" si="8"/>
        <v>105.127</v>
      </c>
      <c r="U21" s="1">
        <v>-116.67</v>
      </c>
      <c r="V21" s="1">
        <f>S21-T21</f>
        <v>-10.511618174950698</v>
      </c>
      <c r="W21">
        <v>6.2509999999999932</v>
      </c>
      <c r="X21" t="str">
        <f t="shared" si="9"/>
        <v>{t=-116.67,x=6.25099999999999},</v>
      </c>
      <c r="Z21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</v>
      </c>
    </row>
    <row r="22" spans="3:26">
      <c r="C22">
        <v>49532</v>
      </c>
      <c r="D22" t="s">
        <v>19</v>
      </c>
      <c r="E22" t="str">
        <f t="shared" si="0"/>
        <v>197.486</v>
      </c>
      <c r="F22" t="str">
        <f t="shared" si="1"/>
        <v>80.457</v>
      </c>
      <c r="G22">
        <f t="shared" si="11"/>
        <v>18.890999999999991</v>
      </c>
      <c r="H22">
        <f t="shared" si="12"/>
        <v>333.33333333333337</v>
      </c>
      <c r="I22">
        <f t="shared" si="2"/>
        <v>-333.33</v>
      </c>
      <c r="J22">
        <v>20</v>
      </c>
      <c r="K22" s="1">
        <f t="shared" si="3"/>
        <v>124.01799999999999</v>
      </c>
      <c r="L22" t="str">
        <f t="shared" si="4"/>
        <v>(20,124.018)</v>
      </c>
      <c r="M22" t="str">
        <f t="shared" si="5"/>
        <v>20 124.018</v>
      </c>
      <c r="N22" t="str">
        <f t="shared" si="6"/>
        <v>-20 124.018</v>
      </c>
      <c r="O22" s="1"/>
      <c r="R22">
        <v>20</v>
      </c>
      <c r="S22" s="1">
        <f t="shared" si="7"/>
        <v>111.92297474050136</v>
      </c>
      <c r="T22" s="1">
        <f t="shared" si="8"/>
        <v>124.01799999999999</v>
      </c>
      <c r="U22" s="1">
        <v>-100</v>
      </c>
      <c r="V22" s="1">
        <f>S22-T22</f>
        <v>-12.095025259498627</v>
      </c>
      <c r="W22">
        <v>5.830000000000001</v>
      </c>
      <c r="X22" t="str">
        <f t="shared" si="9"/>
        <v>{t=-100,x=5.83},</v>
      </c>
      <c r="Z22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</v>
      </c>
    </row>
    <row r="23" spans="3:26">
      <c r="C23">
        <v>49531</v>
      </c>
      <c r="D23" t="s">
        <v>20</v>
      </c>
      <c r="E23" t="str">
        <f t="shared" si="0"/>
        <v>219.871</v>
      </c>
      <c r="F23" t="str">
        <f t="shared" si="1"/>
        <v>81.032</v>
      </c>
      <c r="G23">
        <f t="shared" si="11"/>
        <v>22.385000000000019</v>
      </c>
      <c r="H23">
        <f t="shared" si="12"/>
        <v>350.00000000000006</v>
      </c>
      <c r="I23">
        <f t="shared" si="2"/>
        <v>-350</v>
      </c>
      <c r="J23">
        <v>21</v>
      </c>
      <c r="K23" s="1">
        <f t="shared" si="3"/>
        <v>146.40300000000002</v>
      </c>
      <c r="L23" t="str">
        <f t="shared" si="4"/>
        <v>(21,146.403)</v>
      </c>
      <c r="M23" t="str">
        <f t="shared" si="5"/>
        <v>21 146.403</v>
      </c>
      <c r="N23" t="str">
        <f t="shared" si="6"/>
        <v>-21 146.403</v>
      </c>
      <c r="O23" s="1"/>
      <c r="R23">
        <v>21</v>
      </c>
      <c r="S23" s="1">
        <f t="shared" si="7"/>
        <v>131.95966161873221</v>
      </c>
      <c r="T23" s="1">
        <f t="shared" si="8"/>
        <v>146.40300000000002</v>
      </c>
      <c r="U23" s="1">
        <v>-83.33</v>
      </c>
      <c r="V23" s="1">
        <f>S23-T23</f>
        <v>-14.443338381267807</v>
      </c>
      <c r="W23">
        <v>5.69</v>
      </c>
      <c r="X23" t="str">
        <f t="shared" si="9"/>
        <v>{t=-83.33,x=5.69},</v>
      </c>
      <c r="Z23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</v>
      </c>
    </row>
    <row r="24" spans="3:26">
      <c r="C24">
        <v>49530</v>
      </c>
      <c r="D24" t="s">
        <v>23</v>
      </c>
      <c r="E24" t="str">
        <f t="shared" si="0"/>
        <v>246.769</v>
      </c>
      <c r="F24" t="str">
        <f t="shared" si="1"/>
        <v>80.615</v>
      </c>
      <c r="G24">
        <f t="shared" si="11"/>
        <v>26.897999999999996</v>
      </c>
      <c r="H24">
        <f t="shared" si="12"/>
        <v>366.66666666666674</v>
      </c>
      <c r="I24">
        <f t="shared" si="2"/>
        <v>-366.67</v>
      </c>
      <c r="J24">
        <v>22</v>
      </c>
      <c r="K24" s="1">
        <f t="shared" si="3"/>
        <v>173.30100000000002</v>
      </c>
      <c r="L24" t="str">
        <f t="shared" si="4"/>
        <v>(22,173.301)</v>
      </c>
      <c r="M24" t="str">
        <f t="shared" si="5"/>
        <v>22 173.301</v>
      </c>
      <c r="N24" t="str">
        <f t="shared" si="6"/>
        <v>-22 173.301</v>
      </c>
      <c r="O24" s="1"/>
      <c r="R24">
        <v>22</v>
      </c>
      <c r="S24" s="1">
        <f t="shared" si="7"/>
        <v>155.10287980955354</v>
      </c>
      <c r="T24" s="1">
        <f t="shared" si="8"/>
        <v>173.30100000000002</v>
      </c>
      <c r="U24" s="1">
        <v>-66.67</v>
      </c>
      <c r="V24" s="1">
        <f>S24-T24</f>
        <v>-18.198120190446474</v>
      </c>
      <c r="W24">
        <v>4.9880000000000022</v>
      </c>
      <c r="X24" t="str">
        <f t="shared" si="9"/>
        <v>{t=-66.67,x=4.988},</v>
      </c>
      <c r="Z24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</v>
      </c>
    </row>
    <row r="25" spans="3:26">
      <c r="C25">
        <v>49529</v>
      </c>
      <c r="D25" t="s">
        <v>24</v>
      </c>
      <c r="E25" t="str">
        <f t="shared" si="0"/>
        <v>273.846</v>
      </c>
      <c r="F25" t="str">
        <f t="shared" si="1"/>
        <v>80</v>
      </c>
      <c r="G25">
        <f t="shared" si="11"/>
        <v>27.076999999999998</v>
      </c>
      <c r="H25">
        <f t="shared" si="12"/>
        <v>383.33333333333343</v>
      </c>
      <c r="I25">
        <f t="shared" si="2"/>
        <v>-383.33</v>
      </c>
      <c r="J25">
        <v>23</v>
      </c>
      <c r="K25" s="1">
        <f t="shared" si="3"/>
        <v>200.37800000000001</v>
      </c>
      <c r="L25" t="str">
        <f t="shared" si="4"/>
        <v>(23,200.378)</v>
      </c>
      <c r="M25" t="str">
        <f t="shared" si="5"/>
        <v>23 200.378</v>
      </c>
      <c r="N25" t="str">
        <f t="shared" si="6"/>
        <v>-23 200.378</v>
      </c>
      <c r="O25" s="1"/>
      <c r="R25">
        <v>23</v>
      </c>
      <c r="S25" s="1">
        <f t="shared" si="7"/>
        <v>181.76053270965417</v>
      </c>
      <c r="T25" s="1">
        <f t="shared" si="8"/>
        <v>200.37800000000001</v>
      </c>
      <c r="U25" s="1">
        <v>-50</v>
      </c>
      <c r="V25" s="1">
        <f>S25-T25</f>
        <v>-18.617467290345843</v>
      </c>
      <c r="W25">
        <v>4.9880000000000022</v>
      </c>
      <c r="X25" t="str">
        <f t="shared" si="9"/>
        <v>{t=-50,x=4.988},</v>
      </c>
      <c r="Z25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</v>
      </c>
    </row>
    <row r="26" spans="3:26">
      <c r="C26">
        <v>49528</v>
      </c>
      <c r="D26" t="s">
        <v>25</v>
      </c>
      <c r="E26" t="str">
        <f t="shared" si="0"/>
        <v>304.615</v>
      </c>
      <c r="F26" t="str">
        <f t="shared" si="1"/>
        <v>80</v>
      </c>
      <c r="G26">
        <f t="shared" si="11"/>
        <v>30.769000000000005</v>
      </c>
      <c r="H26">
        <f t="shared" si="12"/>
        <v>400.00000000000011</v>
      </c>
      <c r="I26">
        <f t="shared" si="2"/>
        <v>-400</v>
      </c>
      <c r="J26">
        <v>24</v>
      </c>
      <c r="K26" s="1">
        <f t="shared" si="3"/>
        <v>231.14700000000002</v>
      </c>
      <c r="L26" t="str">
        <f t="shared" si="4"/>
        <v>(24,231.147)</v>
      </c>
      <c r="M26" t="str">
        <f t="shared" si="5"/>
        <v>24 231.147</v>
      </c>
      <c r="N26" t="str">
        <f t="shared" si="6"/>
        <v>-24 231.147</v>
      </c>
      <c r="O26" s="1"/>
      <c r="R26">
        <v>24</v>
      </c>
      <c r="S26" s="1">
        <f t="shared" si="7"/>
        <v>212.37098976260023</v>
      </c>
      <c r="T26" s="1">
        <f t="shared" si="8"/>
        <v>231.14700000000002</v>
      </c>
      <c r="U26" s="1">
        <v>-33.33</v>
      </c>
      <c r="V26" s="1">
        <f>S26-T26</f>
        <v>-18.776010237399788</v>
      </c>
      <c r="W26">
        <v>4.1460000000000035</v>
      </c>
      <c r="X26" t="str">
        <f t="shared" si="9"/>
        <v>{t=-33.33,x=4.146},</v>
      </c>
      <c r="Z26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{t=-33.33,x=4.146},</v>
      </c>
    </row>
    <row r="27" spans="3:26">
      <c r="C27">
        <v>49527</v>
      </c>
      <c r="D27" t="s">
        <v>26</v>
      </c>
      <c r="E27" t="str">
        <f t="shared" si="0"/>
        <v>336.615</v>
      </c>
      <c r="F27" t="str">
        <f t="shared" si="1"/>
        <v>78.154</v>
      </c>
      <c r="G27">
        <f t="shared" si="11"/>
        <v>32</v>
      </c>
      <c r="H27">
        <f t="shared" si="12"/>
        <v>416.6666666666668</v>
      </c>
      <c r="I27">
        <f t="shared" si="2"/>
        <v>-416.67</v>
      </c>
      <c r="J27">
        <v>25</v>
      </c>
      <c r="K27" s="1">
        <f t="shared" si="3"/>
        <v>263.14699999999999</v>
      </c>
      <c r="L27" t="str">
        <f t="shared" si="4"/>
        <v>(25,263.147)</v>
      </c>
      <c r="M27" t="str">
        <f t="shared" si="5"/>
        <v>25 263.147</v>
      </c>
      <c r="N27" t="str">
        <f t="shared" si="6"/>
        <v>-25 263.147</v>
      </c>
      <c r="O27" s="1"/>
      <c r="R27">
        <v>25</v>
      </c>
      <c r="S27" s="1">
        <f t="shared" si="7"/>
        <v>247.40308645883516</v>
      </c>
      <c r="T27" s="1">
        <f t="shared" si="8"/>
        <v>263.14699999999999</v>
      </c>
      <c r="U27" s="1">
        <v>-16.670000000000002</v>
      </c>
      <c r="V27" s="1">
        <f>S27-T27</f>
        <v>-15.743913541164829</v>
      </c>
      <c r="W27">
        <v>3.5849999999999964</v>
      </c>
      <c r="X27" t="str">
        <f t="shared" si="9"/>
        <v>{t=-16.67,x=3.585},</v>
      </c>
      <c r="Z27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{t=-33.33,x=4.146},{t=-16.67,x=3.585},</v>
      </c>
    </row>
    <row r="28" spans="3:26">
      <c r="C28">
        <v>49526</v>
      </c>
      <c r="D28" t="s">
        <v>27</v>
      </c>
      <c r="E28" t="str">
        <f t="shared" si="0"/>
        <v>374.153</v>
      </c>
      <c r="F28" t="str">
        <f t="shared" si="1"/>
        <v>79</v>
      </c>
      <c r="G28">
        <f t="shared" si="11"/>
        <v>37.538000000000011</v>
      </c>
      <c r="H28">
        <f t="shared" si="12"/>
        <v>433.33333333333348</v>
      </c>
      <c r="I28">
        <f t="shared" si="2"/>
        <v>-433.33</v>
      </c>
      <c r="J28">
        <v>26</v>
      </c>
      <c r="K28" s="1">
        <f t="shared" si="3"/>
        <v>300.685</v>
      </c>
      <c r="L28" t="str">
        <f t="shared" si="4"/>
        <v>(26,300.685)</v>
      </c>
      <c r="M28" t="str">
        <f t="shared" si="5"/>
        <v>26 300.685</v>
      </c>
      <c r="N28" t="str">
        <f t="shared" si="6"/>
        <v>-26 300.685</v>
      </c>
      <c r="R28">
        <v>26</v>
      </c>
      <c r="S28" s="1">
        <f t="shared" si="7"/>
        <v>287.35612433568002</v>
      </c>
      <c r="T28" s="1">
        <f t="shared" si="8"/>
        <v>300.685</v>
      </c>
      <c r="U28" s="1">
        <v>0</v>
      </c>
      <c r="V28" s="1">
        <f>S28-T28</f>
        <v>-13.32887566431998</v>
      </c>
      <c r="W28">
        <v>2.181</v>
      </c>
      <c r="X28" t="str">
        <f t="shared" si="9"/>
        <v>{t=0,x=2.181},</v>
      </c>
      <c r="Z28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{t=-33.33,x=4.146},{t=-16.67,x=3.585},{t=0,x=2.181},</v>
      </c>
    </row>
    <row r="29" spans="3:26">
      <c r="U29" s="1">
        <v>16.670000000000002</v>
      </c>
      <c r="W29">
        <v>0</v>
      </c>
      <c r="X29" t="str">
        <f t="shared" si="9"/>
        <v>{t=16.67,x=0},</v>
      </c>
      <c r="Z29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{t=-33.33,x=4.146},{t=-16.67,x=3.585},{t=0,x=2.181},{t=16.67,x=0},</v>
      </c>
    </row>
    <row r="30" spans="3:26">
      <c r="X30" t="s">
        <v>22</v>
      </c>
      <c r="Z30" t="str">
        <f t="shared" si="10"/>
        <v>{{t=-433.33,x=300.685},{t=-416.67,x=263.147},{t=-400,x=231.147},{t=-383.33,x=200.378},{t=-366.67,x=173.301},{t=-350,x=146.403},{t=-333.33,x=124.018},{t=-316.67,x=105.127},{t=-300,x=87.623},{t=-283.33,x=72.35},{t=-266.67,x=58.94},{t=-250,x=47.348},{t=-233.33,x=38.042},{t=-216.67,x=30.111},{t=-200,x=23.093},{t=-183.33,x=19.023},{t=-166.67,x=11.023},{t=-150,x=8.918},{t=-133.33,x=7.374},{t=-116.67,x=6.25099999999999},{t=-100,x=5.83},{t=-83.33,x=5.69},{t=-66.67,x=4.988},{t=-50,x=4.988},{t=-33.33,x=4.146},{t=-16.67,x=3.585},{t=0,x=2.181},{t=16.67,x=0},}</v>
      </c>
    </row>
    <row r="31" spans="3:26">
      <c r="Z31" t="s">
        <v>21</v>
      </c>
    </row>
    <row r="32" spans="3:26">
      <c r="C32">
        <v>1143</v>
      </c>
      <c r="D32" t="s">
        <v>28</v>
      </c>
      <c r="E32" t="str">
        <f>LEFT(D32,FIND(",",D32)-1)</f>
        <v>554.88</v>
      </c>
      <c r="F32" t="str">
        <f>RIGHT(D32,LEN(D32)-FIND(",",D32))</f>
        <v>83.84</v>
      </c>
      <c r="G32">
        <v>0</v>
      </c>
      <c r="H32">
        <f>H33-100/6</f>
        <v>-50</v>
      </c>
      <c r="I32">
        <f>ROUND(H32,2)</f>
        <v>-50</v>
      </c>
      <c r="K32" s="1">
        <f>E32-$E$32</f>
        <v>0</v>
      </c>
      <c r="U32" s="1">
        <v>-50</v>
      </c>
      <c r="W32" s="1">
        <v>2.5599999999999454</v>
      </c>
      <c r="X32" t="str">
        <f>"{t="&amp;U32&amp;",x="&amp;W32&amp;"},"</f>
        <v>{t=-50,x=2.55999999999995},</v>
      </c>
      <c r="Z32" t="str">
        <f>Z31&amp;X32</f>
        <v>{{t=-50,x=2.55999999999995},</v>
      </c>
    </row>
    <row r="33" spans="2:26">
      <c r="C33">
        <v>1144</v>
      </c>
      <c r="D33" t="s">
        <v>29</v>
      </c>
      <c r="E33" t="str">
        <f>LEFT(D33,FIND(",",D33)-1)</f>
        <v>553.92</v>
      </c>
      <c r="F33" t="str">
        <f>RIGHT(D33,LEN(D33)-FIND(",",D33))</f>
        <v>84.16</v>
      </c>
      <c r="G33">
        <f>E33-E32</f>
        <v>-0.96000000000003638</v>
      </c>
      <c r="H33">
        <f>H34-100/6</f>
        <v>-33.333333333333336</v>
      </c>
      <c r="I33">
        <f>ROUND(H33,2)</f>
        <v>-33.33</v>
      </c>
      <c r="K33" s="1">
        <f t="shared" ref="K33:K59" si="15">E33-$E$32</f>
        <v>-0.96000000000003638</v>
      </c>
      <c r="U33" s="1">
        <v>-33.33</v>
      </c>
      <c r="W33" s="1">
        <v>1.5999999999999091</v>
      </c>
      <c r="X33" t="str">
        <f t="shared" ref="X33:X58" si="16">"{t="&amp;U33&amp;",x="&amp;W33&amp;"},"</f>
        <v>{t=-33.33,x=1.59999999999991},</v>
      </c>
      <c r="Z33" t="str">
        <f t="shared" ref="Z33:Z58" si="17">Z32&amp;X33</f>
        <v>{{t=-50,x=2.55999999999995},{t=-33.33,x=1.59999999999991},</v>
      </c>
    </row>
    <row r="34" spans="2:26">
      <c r="B34" t="s">
        <v>55</v>
      </c>
      <c r="C34">
        <v>1145</v>
      </c>
      <c r="D34" t="s">
        <v>30</v>
      </c>
      <c r="E34" t="str">
        <f>LEFT(D34,FIND(",",D34)-1)</f>
        <v>552.32</v>
      </c>
      <c r="F34" t="str">
        <f>RIGHT(D34,LEN(D34)-FIND(",",D34))</f>
        <v>84.8</v>
      </c>
      <c r="G34">
        <f>E34-E33</f>
        <v>-1.5999999999999091</v>
      </c>
      <c r="H34">
        <f>H35-100/6</f>
        <v>-16.666666666666668</v>
      </c>
      <c r="I34">
        <f>ROUND(H34,2)</f>
        <v>-16.670000000000002</v>
      </c>
      <c r="K34" s="1">
        <f t="shared" si="15"/>
        <v>-2.5599999999999454</v>
      </c>
      <c r="U34" s="1">
        <v>-16.670000000000002</v>
      </c>
      <c r="W34" s="1">
        <v>0</v>
      </c>
      <c r="X34" t="str">
        <f t="shared" si="16"/>
        <v>{t=-16.67,x=0},</v>
      </c>
      <c r="Z34" t="str">
        <f t="shared" si="17"/>
        <v>{{t=-50,x=2.55999999999995},{t=-33.33,x=1.59999999999991},{t=-16.67,x=0},</v>
      </c>
    </row>
    <row r="35" spans="2:26">
      <c r="C35">
        <v>1146</v>
      </c>
      <c r="D35" t="s">
        <v>31</v>
      </c>
      <c r="E35" t="str">
        <f>LEFT(D35,FIND(",",D35)-1)</f>
        <v>551.68</v>
      </c>
      <c r="F35" t="str">
        <f>RIGHT(D35,LEN(D35)-FIND(",",D35))</f>
        <v>84.8</v>
      </c>
      <c r="G35">
        <f>E35-E34</f>
        <v>-0.64000000000010004</v>
      </c>
      <c r="H35">
        <v>0</v>
      </c>
      <c r="I35">
        <f>ROUND(H35,2)</f>
        <v>0</v>
      </c>
      <c r="K35" s="1">
        <f t="shared" si="15"/>
        <v>-3.2000000000000455</v>
      </c>
      <c r="U35" s="1">
        <v>0</v>
      </c>
      <c r="W35" s="1">
        <v>-0.64000000000010004</v>
      </c>
      <c r="X35" t="str">
        <f t="shared" si="16"/>
        <v>{t=0,x=-0.6400000000001},</v>
      </c>
      <c r="Z35" t="str">
        <f t="shared" si="17"/>
        <v>{{t=-50,x=2.55999999999995},{t=-33.33,x=1.59999999999991},{t=-16.67,x=0},{t=0,x=-0.6400000000001},</v>
      </c>
    </row>
    <row r="36" spans="2:26">
      <c r="C36">
        <v>1147</v>
      </c>
      <c r="D36" t="s">
        <v>32</v>
      </c>
      <c r="E36" t="str">
        <f>LEFT(D36,FIND(",",D36)-1)</f>
        <v>549.12</v>
      </c>
      <c r="F36" t="str">
        <f>RIGHT(D36,LEN(D36)-FIND(",",D36))</f>
        <v>83.52</v>
      </c>
      <c r="G36">
        <f>E36-E35</f>
        <v>-2.5599999999999454</v>
      </c>
      <c r="H36">
        <f>H35+100/6</f>
        <v>16.666666666666668</v>
      </c>
      <c r="I36">
        <f>ROUND(H36,2)</f>
        <v>16.670000000000002</v>
      </c>
      <c r="K36" s="1">
        <f t="shared" si="15"/>
        <v>-5.7599999999999909</v>
      </c>
      <c r="U36" s="1">
        <v>16.670000000000002</v>
      </c>
      <c r="W36" s="1">
        <v>-3.2000000000000455</v>
      </c>
      <c r="X36" t="str">
        <f t="shared" si="16"/>
        <v>{t=16.67,x=-3.20000000000005},</v>
      </c>
      <c r="Z36" t="str">
        <f t="shared" si="17"/>
        <v>{{t=-50,x=2.55999999999995},{t=-33.33,x=1.59999999999991},{t=-16.67,x=0},{t=0,x=-0.6400000000001},{t=16.67,x=-3.20000000000005},</v>
      </c>
    </row>
    <row r="37" spans="2:26">
      <c r="C37">
        <v>1148</v>
      </c>
      <c r="D37" t="s">
        <v>33</v>
      </c>
      <c r="E37" t="str">
        <f>LEFT(D37,FIND(",",D37)-1)</f>
        <v>546.24</v>
      </c>
      <c r="F37" t="str">
        <f>RIGHT(D37,LEN(D37)-FIND(",",D37))</f>
        <v>84.48</v>
      </c>
      <c r="G37">
        <f>E37-E36</f>
        <v>-2.8799999999999955</v>
      </c>
      <c r="H37">
        <f>H36+100/6</f>
        <v>33.333333333333336</v>
      </c>
      <c r="I37">
        <f>ROUND(H37,2)</f>
        <v>33.33</v>
      </c>
      <c r="K37" s="1">
        <f t="shared" si="15"/>
        <v>-8.6399999999999864</v>
      </c>
      <c r="U37" s="1">
        <v>33.33</v>
      </c>
      <c r="W37" s="1">
        <v>-6.0800000000000409</v>
      </c>
      <c r="X37" t="str">
        <f t="shared" si="16"/>
        <v>{t=33.33,x=-6.08000000000004},</v>
      </c>
      <c r="Z37" t="str">
        <f t="shared" si="17"/>
        <v>{{t=-50,x=2.55999999999995},{t=-33.33,x=1.59999999999991},{t=-16.67,x=0},{t=0,x=-0.6400000000001},{t=16.67,x=-3.20000000000005},{t=33.33,x=-6.08000000000004},</v>
      </c>
    </row>
    <row r="38" spans="2:26">
      <c r="C38">
        <v>1149</v>
      </c>
      <c r="D38" t="s">
        <v>34</v>
      </c>
      <c r="E38" t="str">
        <f>LEFT(D38,FIND(",",D38)-1)</f>
        <v>542.08</v>
      </c>
      <c r="F38" t="str">
        <f>RIGHT(D38,LEN(D38)-FIND(",",D38))</f>
        <v>84.48</v>
      </c>
      <c r="G38">
        <f>E38-E37</f>
        <v>-4.1599999999999682</v>
      </c>
      <c r="H38">
        <f>H37+100/6</f>
        <v>50</v>
      </c>
      <c r="I38">
        <f>ROUND(H38,2)</f>
        <v>50</v>
      </c>
      <c r="K38" s="1">
        <f t="shared" si="15"/>
        <v>-12.799999999999955</v>
      </c>
      <c r="U38" s="1">
        <v>50</v>
      </c>
      <c r="W38" s="1">
        <v>-10.240000000000009</v>
      </c>
      <c r="X38" t="str">
        <f t="shared" si="16"/>
        <v>{t=50,x=-10.24},</v>
      </c>
      <c r="Z38" t="str">
        <f t="shared" si="17"/>
        <v>{{t=-50,x=2.55999999999995},{t=-33.33,x=1.59999999999991},{t=-16.67,x=0},{t=0,x=-0.6400000000001},{t=16.67,x=-3.20000000000005},{t=33.33,x=-6.08000000000004},{t=50,x=-10.24},</v>
      </c>
    </row>
    <row r="39" spans="2:26">
      <c r="C39">
        <v>1150</v>
      </c>
      <c r="D39" t="s">
        <v>35</v>
      </c>
      <c r="E39" t="str">
        <f>LEFT(D39,FIND(",",D39)-1)</f>
        <v>537.28</v>
      </c>
      <c r="F39" t="str">
        <f>RIGHT(D39,LEN(D39)-FIND(",",D39))</f>
        <v>83.84</v>
      </c>
      <c r="G39">
        <f>E39-E38</f>
        <v>-4.8000000000000682</v>
      </c>
      <c r="H39">
        <f>H38+100/6</f>
        <v>66.666666666666671</v>
      </c>
      <c r="I39">
        <f>ROUND(H39,2)</f>
        <v>66.67</v>
      </c>
      <c r="K39" s="1">
        <f t="shared" si="15"/>
        <v>-17.600000000000023</v>
      </c>
      <c r="U39" s="1">
        <v>66.67</v>
      </c>
      <c r="W39" s="1">
        <v>-15.040000000000077</v>
      </c>
      <c r="X39" t="str">
        <f t="shared" si="16"/>
        <v>{t=66.67,x=-15.0400000000001},</v>
      </c>
      <c r="Z39" t="str">
        <f t="shared" si="17"/>
        <v>{{t=-50,x=2.55999999999995},{t=-33.33,x=1.59999999999991},{t=-16.67,x=0},{t=0,x=-0.6400000000001},{t=16.67,x=-3.20000000000005},{t=33.33,x=-6.08000000000004},{t=50,x=-10.24},{t=66.67,x=-15.0400000000001},</v>
      </c>
    </row>
    <row r="40" spans="2:26">
      <c r="C40">
        <v>1151</v>
      </c>
      <c r="D40" t="s">
        <v>36</v>
      </c>
      <c r="E40" t="str">
        <f>LEFT(D40,FIND(",",D40)-1)</f>
        <v>532.16</v>
      </c>
      <c r="F40" t="str">
        <f>RIGHT(D40,LEN(D40)-FIND(",",D40))</f>
        <v>83.52</v>
      </c>
      <c r="G40">
        <f>E40-E39</f>
        <v>-5.1200000000000045</v>
      </c>
      <c r="H40">
        <f>H39+100/6</f>
        <v>83.333333333333343</v>
      </c>
      <c r="I40">
        <f>ROUND(H40,2)</f>
        <v>83.33</v>
      </c>
      <c r="K40" s="1">
        <f t="shared" si="15"/>
        <v>-22.720000000000027</v>
      </c>
      <c r="U40" s="1">
        <v>83.33</v>
      </c>
      <c r="W40" s="1">
        <v>-20.160000000000082</v>
      </c>
      <c r="X40" t="str">
        <f t="shared" si="16"/>
        <v>{t=83.33,x=-20.1600000000001},</v>
      </c>
      <c r="Z40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</v>
      </c>
    </row>
    <row r="41" spans="2:26">
      <c r="C41">
        <v>1152</v>
      </c>
      <c r="D41" t="s">
        <v>37</v>
      </c>
      <c r="E41" t="str">
        <f>LEFT(D41,FIND(",",D41)-1)</f>
        <v>524.8</v>
      </c>
      <c r="F41" t="str">
        <f>RIGHT(D41,LEN(D41)-FIND(",",D41))</f>
        <v>84.16</v>
      </c>
      <c r="G41">
        <f>E41-E40</f>
        <v>-7.3600000000000136</v>
      </c>
      <c r="H41">
        <f>H40+100/6</f>
        <v>100.00000000000001</v>
      </c>
      <c r="I41">
        <f>ROUND(H41,2)</f>
        <v>100</v>
      </c>
      <c r="K41" s="1">
        <f t="shared" si="15"/>
        <v>-30.080000000000041</v>
      </c>
      <c r="U41" s="1">
        <v>100</v>
      </c>
      <c r="W41" s="1">
        <v>-27.520000000000095</v>
      </c>
      <c r="X41" t="str">
        <f t="shared" si="16"/>
        <v>{t=100,x=-27.5200000000001},</v>
      </c>
      <c r="Z41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</v>
      </c>
    </row>
    <row r="42" spans="2:26">
      <c r="C42">
        <v>1153</v>
      </c>
      <c r="D42" t="s">
        <v>38</v>
      </c>
      <c r="E42" t="str">
        <f>LEFT(D42,FIND(",",D42)-1)</f>
        <v>516.8</v>
      </c>
      <c r="F42" t="str">
        <f>RIGHT(D42,LEN(D42)-FIND(",",D42))</f>
        <v>83.2</v>
      </c>
      <c r="G42">
        <f>E42-E41</f>
        <v>-8</v>
      </c>
      <c r="H42">
        <f>H41+100/6</f>
        <v>116.66666666666669</v>
      </c>
      <c r="I42">
        <f>ROUND(H42,2)</f>
        <v>116.67</v>
      </c>
      <c r="K42" s="1">
        <f t="shared" si="15"/>
        <v>-38.080000000000041</v>
      </c>
      <c r="U42" s="1">
        <v>116.67</v>
      </c>
      <c r="W42" s="1">
        <v>-35.520000000000095</v>
      </c>
      <c r="X42" t="str">
        <f t="shared" si="16"/>
        <v>{t=116.67,x=-35.5200000000001},</v>
      </c>
      <c r="Z42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</v>
      </c>
    </row>
    <row r="43" spans="2:26">
      <c r="C43">
        <v>1154</v>
      </c>
      <c r="D43" t="s">
        <v>39</v>
      </c>
      <c r="E43" t="str">
        <f>LEFT(D43,FIND(",",D43)-1)</f>
        <v>508.16</v>
      </c>
      <c r="F43" t="str">
        <f>RIGHT(D43,LEN(D43)-FIND(",",D43))</f>
        <v>83.2</v>
      </c>
      <c r="G43">
        <f>E43-E42</f>
        <v>-8.6399999999999295</v>
      </c>
      <c r="H43">
        <f>H42+100/6</f>
        <v>133.33333333333334</v>
      </c>
      <c r="I43">
        <f>ROUND(H43,2)</f>
        <v>133.33000000000001</v>
      </c>
      <c r="K43" s="1">
        <f t="shared" si="15"/>
        <v>-46.71999999999997</v>
      </c>
      <c r="U43" s="1">
        <v>133.33000000000001</v>
      </c>
      <c r="W43" s="1">
        <v>-44.160000000000025</v>
      </c>
      <c r="X43" t="str">
        <f t="shared" si="16"/>
        <v>{t=133.33,x=-44.16},</v>
      </c>
      <c r="Z43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</v>
      </c>
    </row>
    <row r="44" spans="2:26">
      <c r="C44">
        <v>1155</v>
      </c>
      <c r="D44" t="s">
        <v>40</v>
      </c>
      <c r="E44" t="str">
        <f>LEFT(D44,FIND(",",D44)-1)</f>
        <v>497.92</v>
      </c>
      <c r="F44" t="str">
        <f>RIGHT(D44,LEN(D44)-FIND(",",D44))</f>
        <v>83.84</v>
      </c>
      <c r="G44">
        <f>E44-E43</f>
        <v>-10.240000000000009</v>
      </c>
      <c r="H44">
        <f>H43+100/6</f>
        <v>150</v>
      </c>
      <c r="I44">
        <f>ROUND(H44,2)</f>
        <v>150</v>
      </c>
      <c r="K44" s="1">
        <f t="shared" si="15"/>
        <v>-56.95999999999998</v>
      </c>
      <c r="U44" s="1">
        <v>150</v>
      </c>
      <c r="W44" s="1">
        <v>-54.400000000000034</v>
      </c>
      <c r="X44" t="str">
        <f t="shared" si="16"/>
        <v>{t=150,x=-54.4},</v>
      </c>
      <c r="Z44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</v>
      </c>
    </row>
    <row r="45" spans="2:26">
      <c r="C45">
        <v>1156</v>
      </c>
      <c r="D45" t="s">
        <v>41</v>
      </c>
      <c r="E45" t="str">
        <f>LEFT(D45,FIND(",",D45)-1)</f>
        <v>486.72</v>
      </c>
      <c r="F45" t="str">
        <f>RIGHT(D45,LEN(D45)-FIND(",",D45))</f>
        <v>81.92</v>
      </c>
      <c r="G45">
        <f>E45-E44</f>
        <v>-11.199999999999989</v>
      </c>
      <c r="H45">
        <f>H44+100/6</f>
        <v>166.66666666666666</v>
      </c>
      <c r="I45">
        <f>ROUND(H45,2)</f>
        <v>166.67</v>
      </c>
      <c r="K45" s="1">
        <f t="shared" si="15"/>
        <v>-68.159999999999968</v>
      </c>
      <c r="U45" s="1">
        <v>166.67</v>
      </c>
      <c r="W45" s="1">
        <v>-65.600000000000023</v>
      </c>
      <c r="X45" t="str">
        <f t="shared" si="16"/>
        <v>{t=166.67,x=-65.6},</v>
      </c>
      <c r="Z45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</v>
      </c>
    </row>
    <row r="46" spans="2:26">
      <c r="C46">
        <v>1157</v>
      </c>
      <c r="D46" t="s">
        <v>42</v>
      </c>
      <c r="E46" t="str">
        <f>LEFT(D46,FIND(",",D46)-1)</f>
        <v>473.92</v>
      </c>
      <c r="F46" t="str">
        <f>RIGHT(D46,LEN(D46)-FIND(",",D46))</f>
        <v>84.16</v>
      </c>
      <c r="G46">
        <f>E46-E45</f>
        <v>-12.800000000000011</v>
      </c>
      <c r="H46">
        <f>H45+100/6</f>
        <v>183.33333333333331</v>
      </c>
      <c r="I46">
        <f>ROUND(H46,2)</f>
        <v>183.33</v>
      </c>
      <c r="K46" s="1">
        <f t="shared" si="15"/>
        <v>-80.95999999999998</v>
      </c>
      <c r="U46" s="1">
        <v>183.33</v>
      </c>
      <c r="W46" s="1">
        <v>-78.400000000000034</v>
      </c>
      <c r="X46" t="str">
        <f t="shared" si="16"/>
        <v>{t=183.33,x=-78.4},</v>
      </c>
      <c r="Z46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</v>
      </c>
    </row>
    <row r="47" spans="2:26">
      <c r="C47">
        <v>1158</v>
      </c>
      <c r="D47" t="s">
        <v>43</v>
      </c>
      <c r="E47" t="str">
        <f>LEFT(D47,FIND(",",D47)-1)</f>
        <v>459.52</v>
      </c>
      <c r="F47" t="str">
        <f>RIGHT(D47,LEN(D47)-FIND(",",D47))</f>
        <v>83.52</v>
      </c>
      <c r="G47">
        <f>E47-E46</f>
        <v>-14.400000000000034</v>
      </c>
      <c r="H47">
        <f>H46+100/6</f>
        <v>199.99999999999997</v>
      </c>
      <c r="I47">
        <f>ROUND(H47,2)</f>
        <v>200</v>
      </c>
      <c r="K47" s="1">
        <f t="shared" si="15"/>
        <v>-95.360000000000014</v>
      </c>
      <c r="U47" s="1">
        <v>200</v>
      </c>
      <c r="W47" s="1">
        <v>-92.800000000000068</v>
      </c>
      <c r="X47" t="str">
        <f t="shared" si="16"/>
        <v>{t=200,x=-92.8000000000001},</v>
      </c>
      <c r="Z47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</v>
      </c>
    </row>
    <row r="48" spans="2:26">
      <c r="C48">
        <v>1159</v>
      </c>
      <c r="D48" t="s">
        <v>44</v>
      </c>
      <c r="E48" t="str">
        <f>LEFT(D48,FIND(",",D48)-1)</f>
        <v>445.12</v>
      </c>
      <c r="F48" t="str">
        <f>RIGHT(D48,LEN(D48)-FIND(",",D48))</f>
        <v>80.96</v>
      </c>
      <c r="G48">
        <f>E48-E47</f>
        <v>-14.399999999999977</v>
      </c>
      <c r="H48">
        <f>H47+100/6</f>
        <v>216.66666666666663</v>
      </c>
      <c r="I48">
        <f>ROUND(H48,2)</f>
        <v>216.67</v>
      </c>
      <c r="K48" s="1">
        <f t="shared" si="15"/>
        <v>-109.75999999999999</v>
      </c>
      <c r="U48" s="1">
        <v>216.67</v>
      </c>
      <c r="W48" s="1">
        <v>-107.20000000000005</v>
      </c>
      <c r="X48" t="str">
        <f t="shared" si="16"/>
        <v>{t=216.67,x=-107.2},</v>
      </c>
      <c r="Z48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</v>
      </c>
    </row>
    <row r="49" spans="3:26">
      <c r="C49">
        <v>1160</v>
      </c>
      <c r="D49" t="s">
        <v>45</v>
      </c>
      <c r="E49" t="str">
        <f>LEFT(D49,FIND(",",D49)-1)</f>
        <v>427.84</v>
      </c>
      <c r="F49" t="str">
        <f>RIGHT(D49,LEN(D49)-FIND(",",D49))</f>
        <v>84.48</v>
      </c>
      <c r="G49">
        <f>E49-E48</f>
        <v>-17.28000000000003</v>
      </c>
      <c r="H49">
        <f>H48+100/6</f>
        <v>233.33333333333329</v>
      </c>
      <c r="I49">
        <f>ROUND(H49,2)</f>
        <v>233.33</v>
      </c>
      <c r="K49" s="1">
        <f t="shared" si="15"/>
        <v>-127.04000000000002</v>
      </c>
      <c r="U49" s="1">
        <v>233.33</v>
      </c>
      <c r="W49" s="1">
        <v>-124.48000000000008</v>
      </c>
      <c r="X49" t="str">
        <f t="shared" si="16"/>
        <v>{t=233.33,x=-124.48},</v>
      </c>
      <c r="Z49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</v>
      </c>
    </row>
    <row r="50" spans="3:26">
      <c r="C50">
        <v>1161</v>
      </c>
      <c r="D50" t="s">
        <v>46</v>
      </c>
      <c r="E50" t="str">
        <f>LEFT(D50,FIND(",",D50)-1)</f>
        <v>409.28</v>
      </c>
      <c r="F50" t="str">
        <f>RIGHT(D50,LEN(D50)-FIND(",",D50))</f>
        <v>84.16</v>
      </c>
      <c r="G50">
        <f>E50-E49</f>
        <v>-18.560000000000002</v>
      </c>
      <c r="H50">
        <f>H49+100/6</f>
        <v>249.99999999999994</v>
      </c>
      <c r="I50">
        <f>ROUND(H50,2)</f>
        <v>250</v>
      </c>
      <c r="K50" s="1">
        <f t="shared" si="15"/>
        <v>-145.60000000000002</v>
      </c>
      <c r="U50" s="1">
        <v>250</v>
      </c>
      <c r="W50" s="1">
        <v>-143.04000000000008</v>
      </c>
      <c r="X50" t="str">
        <f t="shared" si="16"/>
        <v>{t=250,x=-143.04},</v>
      </c>
      <c r="Z50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</v>
      </c>
    </row>
    <row r="51" spans="3:26">
      <c r="C51">
        <v>1162</v>
      </c>
      <c r="D51" t="s">
        <v>47</v>
      </c>
      <c r="E51" t="str">
        <f>LEFT(D51,FIND(",",D51)-1)</f>
        <v>388.16</v>
      </c>
      <c r="F51" t="str">
        <f>RIGHT(D51,LEN(D51)-FIND(",",D51))</f>
        <v>83.2</v>
      </c>
      <c r="G51">
        <f>E51-E50</f>
        <v>-21.119999999999948</v>
      </c>
      <c r="H51">
        <f>H50+100/6</f>
        <v>266.66666666666663</v>
      </c>
      <c r="I51">
        <f>ROUND(H51,2)</f>
        <v>266.67</v>
      </c>
      <c r="K51" s="1">
        <f t="shared" si="15"/>
        <v>-166.71999999999997</v>
      </c>
      <c r="U51" s="1">
        <v>266.67</v>
      </c>
      <c r="W51" s="1">
        <v>-164.16000000000003</v>
      </c>
      <c r="X51" t="str">
        <f t="shared" si="16"/>
        <v>{t=266.67,x=-164.16},</v>
      </c>
      <c r="Z51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</v>
      </c>
    </row>
    <row r="52" spans="3:26">
      <c r="C52">
        <v>1163</v>
      </c>
      <c r="D52" t="s">
        <v>48</v>
      </c>
      <c r="E52" t="str">
        <f>LEFT(D52,FIND(",",D52)-1)</f>
        <v>366.4</v>
      </c>
      <c r="F52" t="str">
        <f>RIGHT(D52,LEN(D52)-FIND(",",D52))</f>
        <v>84.16</v>
      </c>
      <c r="G52">
        <f>E52-E51</f>
        <v>-21.760000000000048</v>
      </c>
      <c r="H52">
        <f>H51+100/6</f>
        <v>283.33333333333331</v>
      </c>
      <c r="I52">
        <f>ROUND(H52,2)</f>
        <v>283.33</v>
      </c>
      <c r="K52" s="1">
        <f t="shared" si="15"/>
        <v>-188.48000000000002</v>
      </c>
      <c r="U52" s="1">
        <v>283.33</v>
      </c>
      <c r="W52" s="1">
        <v>-185.92000000000007</v>
      </c>
      <c r="X52" t="str">
        <f t="shared" si="16"/>
        <v>{t=283.33,x=-185.92},</v>
      </c>
      <c r="Z52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</v>
      </c>
    </row>
    <row r="53" spans="3:26">
      <c r="C53">
        <v>1164</v>
      </c>
      <c r="D53" t="s">
        <v>49</v>
      </c>
      <c r="E53" t="str">
        <f>LEFT(D53,FIND(",",D53)-1)</f>
        <v>343.04</v>
      </c>
      <c r="F53" t="str">
        <f>RIGHT(D53,LEN(D53)-FIND(",",D53))</f>
        <v>81.6</v>
      </c>
      <c r="G53">
        <f>E53-E52</f>
        <v>-23.359999999999957</v>
      </c>
      <c r="H53">
        <f>H52+100/6</f>
        <v>300</v>
      </c>
      <c r="I53">
        <f>ROUND(H53,2)</f>
        <v>300</v>
      </c>
      <c r="K53" s="1">
        <f t="shared" si="15"/>
        <v>-211.83999999999997</v>
      </c>
      <c r="U53" s="1">
        <v>300</v>
      </c>
      <c r="W53" s="1">
        <v>-209.28000000000003</v>
      </c>
      <c r="X53" t="str">
        <f t="shared" si="16"/>
        <v>{t=300,x=-209.28},</v>
      </c>
      <c r="Z53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</v>
      </c>
    </row>
    <row r="54" spans="3:26">
      <c r="C54">
        <v>1165</v>
      </c>
      <c r="D54" t="s">
        <v>50</v>
      </c>
      <c r="E54" t="str">
        <f>LEFT(D54,FIND(",",D54)-1)</f>
        <v>317.44</v>
      </c>
      <c r="F54" t="str">
        <f>RIGHT(D54,LEN(D54)-FIND(",",D54))</f>
        <v>81.92</v>
      </c>
      <c r="G54">
        <f>E54-E53</f>
        <v>-25.600000000000023</v>
      </c>
      <c r="H54">
        <f>H53+100/6</f>
        <v>316.66666666666669</v>
      </c>
      <c r="I54">
        <f>ROUND(H54,2)</f>
        <v>316.67</v>
      </c>
      <c r="K54" s="1">
        <f t="shared" si="15"/>
        <v>-237.44</v>
      </c>
      <c r="U54" s="1">
        <v>316.67</v>
      </c>
      <c r="W54" s="1">
        <v>-234.88000000000005</v>
      </c>
      <c r="X54" t="str">
        <f t="shared" si="16"/>
        <v>{t=316.67,x=-234.88},</v>
      </c>
      <c r="Z54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</v>
      </c>
    </row>
    <row r="55" spans="3:26">
      <c r="C55">
        <v>1166</v>
      </c>
      <c r="D55" t="s">
        <v>51</v>
      </c>
      <c r="E55" t="str">
        <f>LEFT(D55,FIND(",",D55)-1)</f>
        <v>289.92</v>
      </c>
      <c r="F55" t="str">
        <f>RIGHT(D55,LEN(D55)-FIND(",",D55))</f>
        <v>83.84</v>
      </c>
      <c r="G55">
        <f>E55-E54</f>
        <v>-27.519999999999982</v>
      </c>
      <c r="H55">
        <f>H54+100/6</f>
        <v>333.33333333333337</v>
      </c>
      <c r="I55">
        <f>ROUND(H55,2)</f>
        <v>333.33</v>
      </c>
      <c r="K55" s="1">
        <f t="shared" si="15"/>
        <v>-264.95999999999998</v>
      </c>
      <c r="U55" s="1">
        <v>333.33</v>
      </c>
      <c r="W55" s="1">
        <v>-262.40000000000003</v>
      </c>
      <c r="X55" t="str">
        <f t="shared" si="16"/>
        <v>{t=333.33,x=-262.4},</v>
      </c>
      <c r="Z55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</v>
      </c>
    </row>
    <row r="56" spans="3:26">
      <c r="C56">
        <v>1167</v>
      </c>
      <c r="D56" t="s">
        <v>52</v>
      </c>
      <c r="E56" t="str">
        <f>LEFT(D56,FIND(",",D56)-1)</f>
        <v>260.48</v>
      </c>
      <c r="F56" t="str">
        <f>RIGHT(D56,LEN(D56)-FIND(",",D56))</f>
        <v>81.92</v>
      </c>
      <c r="G56">
        <f>E56-E55</f>
        <v>-29.439999999999998</v>
      </c>
      <c r="H56">
        <f>H55+100/6</f>
        <v>350.00000000000006</v>
      </c>
      <c r="I56">
        <f>ROUND(H56,2)</f>
        <v>350</v>
      </c>
      <c r="K56" s="1">
        <f t="shared" si="15"/>
        <v>-294.39999999999998</v>
      </c>
      <c r="U56" s="1">
        <v>350</v>
      </c>
      <c r="W56" s="1">
        <v>-291.84000000000003</v>
      </c>
      <c r="X56" t="str">
        <f t="shared" si="16"/>
        <v>{t=350,x=-291.84},</v>
      </c>
      <c r="Z56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{t=350,x=-291.84},</v>
      </c>
    </row>
    <row r="57" spans="3:26">
      <c r="C57">
        <v>1168</v>
      </c>
      <c r="D57" t="s">
        <v>53</v>
      </c>
      <c r="E57" t="str">
        <f>LEFT(D57,FIND(",",D57)-1)</f>
        <v>228.48</v>
      </c>
      <c r="F57" t="str">
        <f>RIGHT(D57,LEN(D57)-FIND(",",D57))</f>
        <v>81.28</v>
      </c>
      <c r="G57">
        <f>E57-E56</f>
        <v>-32.000000000000028</v>
      </c>
      <c r="H57">
        <f>H56+100/6</f>
        <v>366.66666666666674</v>
      </c>
      <c r="I57">
        <f>ROUND(H57,2)</f>
        <v>366.67</v>
      </c>
      <c r="K57" s="1">
        <f t="shared" si="15"/>
        <v>-326.39999999999998</v>
      </c>
      <c r="U57" s="1">
        <v>366.67</v>
      </c>
      <c r="W57" s="1">
        <v>-323.84000000000003</v>
      </c>
      <c r="X57" t="str">
        <f t="shared" si="16"/>
        <v>{t=366.67,x=-323.84},</v>
      </c>
      <c r="Z57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{t=350,x=-291.84},{t=366.67,x=-323.84},</v>
      </c>
    </row>
    <row r="58" spans="3:26">
      <c r="C58">
        <v>1169</v>
      </c>
      <c r="D58" t="s">
        <v>54</v>
      </c>
      <c r="E58" t="str">
        <f>LEFT(D58,FIND(",",D58)-1)</f>
        <v>192.32</v>
      </c>
      <c r="F58" t="str">
        <f>RIGHT(D58,LEN(D58)-FIND(",",D58))</f>
        <v>84.16</v>
      </c>
      <c r="G58">
        <f>E58-E57</f>
        <v>-36.159999999999997</v>
      </c>
      <c r="H58">
        <f>H57+100/6</f>
        <v>383.33333333333343</v>
      </c>
      <c r="I58">
        <f>ROUND(H58,2)</f>
        <v>383.33</v>
      </c>
      <c r="K58" s="1">
        <f t="shared" si="15"/>
        <v>-362.56</v>
      </c>
      <c r="U58" s="1">
        <v>383.33</v>
      </c>
      <c r="W58" s="1">
        <v>-360.00000000000006</v>
      </c>
      <c r="X58" t="str">
        <f t="shared" si="16"/>
        <v>{t=383.33,x=-360},</v>
      </c>
      <c r="Z58" t="str">
        <f t="shared" si="17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{t=350,x=-291.84},{t=366.67,x=-323.84},{t=383.33,x=-360},</v>
      </c>
    </row>
    <row r="59" spans="3:26">
      <c r="C59">
        <v>1170</v>
      </c>
      <c r="E59">
        <f>E58-41</f>
        <v>151.32</v>
      </c>
      <c r="F59">
        <v>80</v>
      </c>
      <c r="G59">
        <f>E59-E58</f>
        <v>-41</v>
      </c>
      <c r="H59">
        <f>H58+100/6</f>
        <v>400.00000000000011</v>
      </c>
      <c r="I59">
        <f>ROUND(H59,2)</f>
        <v>400</v>
      </c>
      <c r="K59" s="1">
        <f t="shared" si="15"/>
        <v>-403.56</v>
      </c>
      <c r="U59" s="1">
        <v>400</v>
      </c>
      <c r="W59" s="1">
        <v>-401.00000000000006</v>
      </c>
      <c r="X59" t="str">
        <f t="shared" ref="X59" si="18">"{t="&amp;U59&amp;",x="&amp;W59&amp;"},"</f>
        <v>{t=400,x=-401},</v>
      </c>
      <c r="Z59" t="str">
        <f t="shared" ref="Z59:Z60" si="19">Z58&amp;X59</f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{t=350,x=-291.84},{t=366.67,x=-323.84},{t=383.33,x=-360},{t=400,x=-401},</v>
      </c>
    </row>
    <row r="60" spans="3:26">
      <c r="X60" t="s">
        <v>22</v>
      </c>
      <c r="Z60" t="str">
        <f t="shared" si="19"/>
        <v>{{t=-50,x=2.55999999999995},{t=-33.33,x=1.59999999999991},{t=-16.67,x=0},{t=0,x=-0.6400000000001},{t=16.67,x=-3.20000000000005},{t=33.33,x=-6.08000000000004},{t=50,x=-10.24},{t=66.67,x=-15.0400000000001},{t=83.33,x=-20.1600000000001},{t=100,x=-27.5200000000001},{t=116.67,x=-35.5200000000001},{t=133.33,x=-44.16},{t=150,x=-54.4},{t=166.67,x=-65.6},{t=183.33,x=-78.4},{t=200,x=-92.8000000000001},{t=216.67,x=-107.2},{t=233.33,x=-124.48},{t=250,x=-143.04},{t=266.67,x=-164.16},{t=283.33,x=-185.92},{t=300,x=-209.28},{t=316.67,x=-234.88},{t=333.33,x=-262.4},{t=350,x=-291.84},{t=366.67,x=-323.84},{t=383.33,x=-360},{t=400,x=-401},}</v>
      </c>
    </row>
  </sheetData>
  <sortState xmlns:xlrd2="http://schemas.microsoft.com/office/spreadsheetml/2017/richdata2" ref="W2:W28">
    <sortCondition descending="1" ref="W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2020-09-07T14:44:01Z</dcterms:created>
  <dcterms:modified xsi:type="dcterms:W3CDTF">2020-09-07T17:47:40Z</dcterms:modified>
</cp:coreProperties>
</file>