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1265" yWindow="465" windowWidth="15780" windowHeight="10590" activeTab="4"/>
  </bookViews>
  <sheets>
    <sheet name="totalTx" sheetId="1" r:id="rId1"/>
    <sheet name="chainsize" sheetId="3" r:id="rId2"/>
    <sheet name="avgbandwidth" sheetId="4" r:id="rId3"/>
    <sheet name="mempool" sheetId="2" r:id="rId4"/>
    <sheet name="fee_per_byte" sheetId="5" r:id="rId5"/>
  </sheets>
  <calcPr calcId="144525"/>
</workbook>
</file>

<file path=xl/calcChain.xml><?xml version="1.0" encoding="utf-8"?>
<calcChain xmlns="http://schemas.openxmlformats.org/spreadsheetml/2006/main">
  <c r="G25" i="5" l="1"/>
  <c r="H25" i="5" s="1"/>
  <c r="G24" i="5"/>
  <c r="H24" i="5" s="1"/>
  <c r="G23" i="5"/>
  <c r="H23" i="5" s="1"/>
  <c r="G22" i="5"/>
  <c r="H22" i="5" s="1"/>
  <c r="G21" i="5"/>
  <c r="H21" i="5" s="1"/>
  <c r="G20" i="5"/>
  <c r="H20" i="5" s="1"/>
  <c r="G19" i="5"/>
  <c r="H19" i="5" s="1"/>
  <c r="G18" i="5"/>
  <c r="H18" i="5" s="1"/>
  <c r="G17" i="5"/>
  <c r="H17" i="5" s="1"/>
  <c r="G16" i="5"/>
  <c r="H16" i="5" s="1"/>
  <c r="G15" i="5"/>
  <c r="H15" i="5" s="1"/>
  <c r="G14" i="5"/>
  <c r="H14" i="5" s="1"/>
  <c r="G13" i="5"/>
  <c r="H13" i="5" s="1"/>
  <c r="G12" i="5"/>
  <c r="H12" i="5" s="1"/>
  <c r="G11" i="5"/>
  <c r="H11" i="5" s="1"/>
  <c r="G10" i="5"/>
  <c r="H10" i="5" s="1"/>
  <c r="G9" i="5"/>
  <c r="H9" i="5" s="1"/>
  <c r="G8" i="5"/>
  <c r="H8" i="5" s="1"/>
  <c r="G7" i="5"/>
  <c r="H7" i="5" s="1"/>
  <c r="G6" i="5"/>
  <c r="H6" i="5" s="1"/>
  <c r="G5" i="5"/>
  <c r="H5" i="5" s="1"/>
  <c r="G4" i="5"/>
  <c r="H4" i="5" s="1"/>
  <c r="G3" i="5"/>
  <c r="H3" i="5" s="1"/>
  <c r="G2" i="5"/>
  <c r="H2" i="5" s="1"/>
  <c r="J2" i="5" l="1"/>
  <c r="I2" i="5"/>
  <c r="J6" i="5"/>
  <c r="I6" i="5"/>
  <c r="J10" i="5"/>
  <c r="I10" i="5"/>
  <c r="J14" i="5"/>
  <c r="I14" i="5"/>
  <c r="J18" i="5"/>
  <c r="I18" i="5"/>
  <c r="J22" i="5"/>
  <c r="I22" i="5"/>
  <c r="J3" i="5"/>
  <c r="I3" i="5"/>
  <c r="J7" i="5"/>
  <c r="I7" i="5"/>
  <c r="J11" i="5"/>
  <c r="I11" i="5"/>
  <c r="J15" i="5"/>
  <c r="I15" i="5"/>
  <c r="J19" i="5"/>
  <c r="I19" i="5"/>
  <c r="J23" i="5"/>
  <c r="I23" i="5"/>
  <c r="J4" i="5"/>
  <c r="I4" i="5"/>
  <c r="J8" i="5"/>
  <c r="I8" i="5"/>
  <c r="J12" i="5"/>
  <c r="I12" i="5"/>
  <c r="J16" i="5"/>
  <c r="I16" i="5"/>
  <c r="J20" i="5"/>
  <c r="I20" i="5"/>
  <c r="J24" i="5"/>
  <c r="I24" i="5"/>
  <c r="J5" i="5"/>
  <c r="I5" i="5"/>
  <c r="J9" i="5"/>
  <c r="I9" i="5"/>
  <c r="J13" i="5"/>
  <c r="I13" i="5"/>
  <c r="J17" i="5"/>
  <c r="I17" i="5"/>
  <c r="J21" i="5"/>
  <c r="I21" i="5"/>
  <c r="J25" i="5"/>
  <c r="I25" i="5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18" i="3"/>
  <c r="G19" i="3"/>
  <c r="G20" i="3"/>
  <c r="H20" i="3" s="1"/>
  <c r="G21" i="3"/>
  <c r="G22" i="3"/>
  <c r="H22" i="3" s="1"/>
  <c r="G23" i="3"/>
  <c r="G24" i="3"/>
  <c r="H24" i="3" s="1"/>
  <c r="G25" i="3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G25" i="4"/>
  <c r="J18" i="1" l="1"/>
  <c r="I18" i="1"/>
  <c r="I25" i="1"/>
  <c r="J25" i="1"/>
  <c r="J24" i="1"/>
  <c r="I24" i="1"/>
  <c r="J20" i="1"/>
  <c r="I20" i="1"/>
  <c r="I23" i="1"/>
  <c r="J23" i="1"/>
  <c r="I19" i="1"/>
  <c r="J19" i="1"/>
  <c r="J22" i="1"/>
  <c r="I22" i="1"/>
  <c r="I21" i="1"/>
  <c r="J21" i="1"/>
  <c r="I23" i="2"/>
  <c r="J23" i="2"/>
  <c r="I19" i="2"/>
  <c r="J19" i="2"/>
  <c r="I22" i="2"/>
  <c r="J22" i="2"/>
  <c r="I18" i="2"/>
  <c r="J18" i="2"/>
  <c r="I25" i="2"/>
  <c r="J25" i="2"/>
  <c r="I21" i="2"/>
  <c r="J21" i="2"/>
  <c r="I24" i="2"/>
  <c r="J24" i="2"/>
  <c r="I20" i="2"/>
  <c r="J20" i="2"/>
  <c r="H23" i="3"/>
  <c r="I20" i="3"/>
  <c r="J20" i="3"/>
  <c r="H25" i="3"/>
  <c r="I22" i="3"/>
  <c r="J22" i="3"/>
  <c r="I24" i="3"/>
  <c r="J24" i="3"/>
  <c r="H19" i="3"/>
  <c r="H21" i="3"/>
  <c r="H18" i="3"/>
  <c r="I23" i="4"/>
  <c r="J23" i="4"/>
  <c r="I22" i="4"/>
  <c r="J22" i="4"/>
  <c r="I18" i="4"/>
  <c r="J18" i="4"/>
  <c r="I21" i="4"/>
  <c r="J21" i="4"/>
  <c r="H25" i="4"/>
  <c r="H24" i="4"/>
  <c r="I20" i="4"/>
  <c r="J20" i="4"/>
  <c r="I19" i="4"/>
  <c r="J19" i="4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  <c r="G17" i="2"/>
  <c r="G16" i="2"/>
  <c r="H16" i="2" s="1"/>
  <c r="G15" i="2"/>
  <c r="H15" i="2" s="1"/>
  <c r="G14" i="2"/>
  <c r="H14" i="2" s="1"/>
  <c r="G13" i="2"/>
  <c r="G12" i="2"/>
  <c r="H12" i="2" s="1"/>
  <c r="G11" i="2"/>
  <c r="G10" i="2"/>
  <c r="H10" i="2" s="1"/>
  <c r="G9" i="2"/>
  <c r="G8" i="2"/>
  <c r="H8" i="2" s="1"/>
  <c r="G7" i="2"/>
  <c r="H7" i="2" s="1"/>
  <c r="G6" i="2"/>
  <c r="H6" i="2" s="1"/>
  <c r="G5" i="2"/>
  <c r="G4" i="2"/>
  <c r="H4" i="2" s="1"/>
  <c r="G3" i="2"/>
  <c r="G2" i="2"/>
  <c r="H2" i="2" s="1"/>
  <c r="G17" i="3"/>
  <c r="G16" i="3"/>
  <c r="H16" i="3" s="1"/>
  <c r="G15" i="3"/>
  <c r="H15" i="3" s="1"/>
  <c r="G14" i="3"/>
  <c r="H14" i="3" s="1"/>
  <c r="G13" i="3"/>
  <c r="H13" i="3" s="1"/>
  <c r="G12" i="3"/>
  <c r="H12" i="3" s="1"/>
  <c r="G11" i="3"/>
  <c r="G10" i="3"/>
  <c r="H10" i="3" s="1"/>
  <c r="G9" i="3"/>
  <c r="G8" i="3"/>
  <c r="H8" i="3" s="1"/>
  <c r="G7" i="3"/>
  <c r="G6" i="3"/>
  <c r="H6" i="3" s="1"/>
  <c r="G5" i="3"/>
  <c r="H5" i="3" s="1"/>
  <c r="G4" i="3"/>
  <c r="H4" i="3" s="1"/>
  <c r="G3" i="3"/>
  <c r="G2" i="3"/>
  <c r="H2" i="3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3" i="4"/>
  <c r="G4" i="4"/>
  <c r="G5" i="4"/>
  <c r="H5" i="4" s="1"/>
  <c r="G6" i="4"/>
  <c r="G7" i="4"/>
  <c r="G8" i="4"/>
  <c r="H8" i="4" s="1"/>
  <c r="G9" i="4"/>
  <c r="H9" i="4" s="1"/>
  <c r="G10" i="4"/>
  <c r="H10" i="4" s="1"/>
  <c r="G2" i="4"/>
  <c r="I5" i="1" l="1"/>
  <c r="J5" i="1"/>
  <c r="I13" i="1"/>
  <c r="J13" i="1"/>
  <c r="I2" i="1"/>
  <c r="J2" i="1"/>
  <c r="I10" i="1"/>
  <c r="J10" i="1"/>
  <c r="J3" i="1"/>
  <c r="I3" i="1"/>
  <c r="I7" i="1"/>
  <c r="J7" i="1"/>
  <c r="I11" i="1"/>
  <c r="J11" i="1"/>
  <c r="I15" i="1"/>
  <c r="J15" i="1"/>
  <c r="I9" i="1"/>
  <c r="J9" i="1"/>
  <c r="I17" i="1"/>
  <c r="J17" i="1"/>
  <c r="J6" i="1"/>
  <c r="I6" i="1"/>
  <c r="J14" i="1"/>
  <c r="I14" i="1"/>
  <c r="J4" i="1"/>
  <c r="I4" i="1"/>
  <c r="J8" i="1"/>
  <c r="I8" i="1"/>
  <c r="J12" i="1"/>
  <c r="I12" i="1"/>
  <c r="J16" i="1"/>
  <c r="I16" i="1"/>
  <c r="I6" i="2"/>
  <c r="J6" i="2"/>
  <c r="I10" i="2"/>
  <c r="J10" i="2"/>
  <c r="I15" i="2"/>
  <c r="J15" i="2"/>
  <c r="I4" i="2"/>
  <c r="J4" i="2"/>
  <c r="I8" i="2"/>
  <c r="J8" i="2"/>
  <c r="I12" i="2"/>
  <c r="J12" i="2"/>
  <c r="I16" i="2"/>
  <c r="J16" i="2"/>
  <c r="J2" i="2"/>
  <c r="I2" i="2"/>
  <c r="I14" i="2"/>
  <c r="J14" i="2"/>
  <c r="I7" i="2"/>
  <c r="J7" i="2"/>
  <c r="I18" i="3"/>
  <c r="J18" i="3"/>
  <c r="J2" i="3"/>
  <c r="I2" i="3"/>
  <c r="I6" i="3"/>
  <c r="J6" i="3"/>
  <c r="I10" i="3"/>
  <c r="J10" i="3"/>
  <c r="I14" i="3"/>
  <c r="J14" i="3"/>
  <c r="I23" i="3"/>
  <c r="J23" i="3"/>
  <c r="I15" i="3"/>
  <c r="J15" i="3"/>
  <c r="I21" i="3"/>
  <c r="J21" i="3"/>
  <c r="I5" i="3"/>
  <c r="J5" i="3"/>
  <c r="I13" i="3"/>
  <c r="J13" i="3"/>
  <c r="I4" i="3"/>
  <c r="J4" i="3"/>
  <c r="I8" i="3"/>
  <c r="J8" i="3"/>
  <c r="I12" i="3"/>
  <c r="J12" i="3"/>
  <c r="I16" i="3"/>
  <c r="J16" i="3"/>
  <c r="I19" i="3"/>
  <c r="J19" i="3"/>
  <c r="I25" i="3"/>
  <c r="J25" i="3"/>
  <c r="I9" i="4"/>
  <c r="J9" i="4"/>
  <c r="I16" i="4"/>
  <c r="J16" i="4"/>
  <c r="I8" i="4"/>
  <c r="J8" i="4"/>
  <c r="I15" i="4"/>
  <c r="J15" i="4"/>
  <c r="I11" i="4"/>
  <c r="J11" i="4"/>
  <c r="I14" i="4"/>
  <c r="J14" i="4"/>
  <c r="I5" i="4"/>
  <c r="J5" i="4"/>
  <c r="I12" i="4"/>
  <c r="J12" i="4"/>
  <c r="I10" i="4"/>
  <c r="J10" i="4"/>
  <c r="I17" i="4"/>
  <c r="J17" i="4"/>
  <c r="I13" i="4"/>
  <c r="J13" i="4"/>
  <c r="I24" i="4"/>
  <c r="J24" i="4"/>
  <c r="I25" i="4"/>
  <c r="J25" i="4"/>
  <c r="H5" i="2"/>
  <c r="H3" i="3"/>
  <c r="H4" i="4"/>
  <c r="H11" i="3"/>
  <c r="H13" i="2"/>
  <c r="H6" i="4"/>
  <c r="H7" i="3"/>
  <c r="H9" i="2"/>
  <c r="H17" i="2"/>
  <c r="H2" i="4"/>
  <c r="H7" i="4"/>
  <c r="H3" i="4"/>
  <c r="H9" i="3"/>
  <c r="H17" i="3"/>
  <c r="H3" i="2"/>
  <c r="H11" i="2"/>
  <c r="I9" i="2" l="1"/>
  <c r="J9" i="2"/>
  <c r="I13" i="2"/>
  <c r="J13" i="2"/>
  <c r="I11" i="2"/>
  <c r="J11" i="2"/>
  <c r="I17" i="2"/>
  <c r="J17" i="2"/>
  <c r="I5" i="2"/>
  <c r="J5" i="2"/>
  <c r="J3" i="2"/>
  <c r="I3" i="2"/>
  <c r="I11" i="3"/>
  <c r="J11" i="3"/>
  <c r="J3" i="3"/>
  <c r="I3" i="3"/>
  <c r="I7" i="3"/>
  <c r="J7" i="3"/>
  <c r="I17" i="3"/>
  <c r="J17" i="3"/>
  <c r="I9" i="3"/>
  <c r="J9" i="3"/>
  <c r="I2" i="4"/>
  <c r="J2" i="4"/>
  <c r="I6" i="4"/>
  <c r="J6" i="4"/>
  <c r="I4" i="4"/>
  <c r="J4" i="4"/>
  <c r="I3" i="4"/>
  <c r="J3" i="4"/>
  <c r="I7" i="4"/>
  <c r="J7" i="4"/>
</calcChain>
</file>

<file path=xl/sharedStrings.xml><?xml version="1.0" encoding="utf-8"?>
<sst xmlns="http://schemas.openxmlformats.org/spreadsheetml/2006/main" count="170" uniqueCount="35">
  <si>
    <t>TimeStamp</t>
  </si>
  <si>
    <t>Run 1</t>
  </si>
  <si>
    <t>Run 2</t>
  </si>
  <si>
    <t>Run 3</t>
  </si>
  <si>
    <t>Run 4</t>
  </si>
  <si>
    <t>Date</t>
  </si>
  <si>
    <t>Average</t>
  </si>
  <si>
    <t>STD</t>
  </si>
  <si>
    <t>Simulation Average</t>
  </si>
  <si>
    <t>Upper 90%</t>
  </si>
  <si>
    <t>Lower 90%</t>
  </si>
  <si>
    <t>Mon Jul 31 00:00:00 EDT 2017</t>
  </si>
  <si>
    <t>Wed Aug 30 09:58:14 EDT 2017</t>
  </si>
  <si>
    <t>Fri Sep 29 19:56:29 EDT 2017</t>
  </si>
  <si>
    <t>Mon Oct 30 05:54:44 EDT 2017</t>
  </si>
  <si>
    <t>Wed Nov 29 14:52:59 EST 2017</t>
  </si>
  <si>
    <t>Sat Dec 30 00:51:14 EST 2017</t>
  </si>
  <si>
    <t>Mon Jan 29 10:49:29 EST 2018</t>
  </si>
  <si>
    <t>Wed Feb 28 20:47:44 EST 2018</t>
  </si>
  <si>
    <t>Sat Mar 31 07:45:59 EDT 2018</t>
  </si>
  <si>
    <t>Mon Apr 30 17:44:13 EDT 2018</t>
  </si>
  <si>
    <t>Thu May 31 03:42:28 EDT 2018</t>
  </si>
  <si>
    <t>Sat Jun 30 13:40:43 EDT 2018</t>
  </si>
  <si>
    <t>Mon Jul 30 23:38:58 EDT 2018</t>
  </si>
  <si>
    <t>Thu Aug 30 09:37:13 EDT 2018</t>
  </si>
  <si>
    <t>Sat Sep 29 19:35:28 EDT 2018</t>
  </si>
  <si>
    <t>Tue Oct 30 05:33:43 EDT 2018</t>
  </si>
  <si>
    <t>Thu Nov 29 14:31:58 EST 2018</t>
  </si>
  <si>
    <t>Sun Dec 30 00:30:12 EST 2018</t>
  </si>
  <si>
    <t>Tue Jan 29 10:28:27 EST 2019</t>
  </si>
  <si>
    <t>Thu Feb 28 20:26:42 EST 2019</t>
  </si>
  <si>
    <t>Sun Mar 31 07:24:57 EDT 2019</t>
  </si>
  <si>
    <t>Tue Apr 30 19:23:12 EDT 2019</t>
  </si>
  <si>
    <t>Fri May 31 07:21:26 EDT 2019</t>
  </si>
  <si>
    <t>Sun Jun 30 19:19:41 EDT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</si>
</sst>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46">
    <xf numFmtId="0" fontId="0" fillId="0" borderId="0" xfId="0"/>
    <xf numFmtId="0" fontId="2" fillId="0" borderId="0" xfId="0" applyFont="1"/>
    <xf numFmtId="10" fontId="0" fillId="0" borderId="0" xfId="1" applyNumberFormat="1" applyFont="1"/>
    <xf numFmtId="0" fontId="0" fillId="0" borderId="0" xfId="0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18" fillId="0" borderId="0" xfId="43" applyFill="1"/>
    <xf numFmtId="0" fontId="18" fillId="0" borderId="0" xfId="43" applyFill="1"/>
    <xf numFmtId="0" fontId="18" fillId="0" borderId="0" xfId="43" applyFill="1"/>
    <xf numFmtId="0" fontId="18" fillId="0" borderId="0" xfId="43" applyFill="1"/>
    <xf numFmtId="0" fontId="18" fillId="0" borderId="0" xfId="43" applyFill="1"/>
    <xf numFmtId="0" fontId="18" fillId="0" borderId="0" xfId="43" applyFill="1"/>
    <xf numFmtId="0" fontId="18" fillId="0" borderId="0" xfId="43" applyFill="1"/>
    <xf numFmtId="0" fontId="18" fillId="0" borderId="0" xfId="43" applyFill="1"/>
    <xf numFmtId="0" fontId="18" fillId="0" borderId="0" xfId="43" applyFill="1"/>
    <xf numFmtId="0" fontId="18" fillId="0" borderId="0" xfId="43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totalTx!#REF!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totalTx!$A$2:$A$25</c:f>
              <c:strCache>
                <c:ptCount val="24"/>
                <c:pt idx="0">
                  <c:v>Mon Jul 31 00:00:00 EDT 2017</c:v>
                </c:pt>
                <c:pt idx="1">
                  <c:v>Wed Aug 30 09:58:14 EDT 2017</c:v>
                </c:pt>
                <c:pt idx="2">
                  <c:v>Fri Sep 29 19:56:29 EDT 2017</c:v>
                </c:pt>
                <c:pt idx="3">
                  <c:v>Mon Oct 30 05:54:44 EDT 2017</c:v>
                </c:pt>
                <c:pt idx="4">
                  <c:v>Wed Nov 29 14:52:59 EST 2017</c:v>
                </c:pt>
                <c:pt idx="5">
                  <c:v>Sat Dec 30 00:51:14 EST 2017</c:v>
                </c:pt>
                <c:pt idx="6">
                  <c:v>Mon Jan 29 10:49:29 EST 2018</c:v>
                </c:pt>
                <c:pt idx="7">
                  <c:v>Wed Feb 28 20:47:44 EST 2018</c:v>
                </c:pt>
                <c:pt idx="8">
                  <c:v>Sat Mar 31 07:45:59 EDT 2018</c:v>
                </c:pt>
                <c:pt idx="9">
                  <c:v>Mon Apr 30 17:44:13 EDT 2018</c:v>
                </c:pt>
                <c:pt idx="10">
                  <c:v>Thu May 31 03:42:28 EDT 2018</c:v>
                </c:pt>
                <c:pt idx="11">
                  <c:v>Sat Jun 30 13:40:43 EDT 2018</c:v>
                </c:pt>
                <c:pt idx="12">
                  <c:v>Mon Jul 30 23:38:58 EDT 2018</c:v>
                </c:pt>
                <c:pt idx="13">
                  <c:v>Thu Aug 30 09:37:13 EDT 2018</c:v>
                </c:pt>
                <c:pt idx="14">
                  <c:v>Sat Sep 29 19:35:28 EDT 2018</c:v>
                </c:pt>
                <c:pt idx="15">
                  <c:v>Tue Oct 30 05:33:43 EDT 2018</c:v>
                </c:pt>
                <c:pt idx="16">
                  <c:v>Thu Nov 29 14:31:58 EST 2018</c:v>
                </c:pt>
                <c:pt idx="17">
                  <c:v>Sun Dec 30 00:30:12 EST 2018</c:v>
                </c:pt>
                <c:pt idx="18">
                  <c:v>Tue Jan 29 10:28:27 EST 2019</c:v>
                </c:pt>
                <c:pt idx="19">
                  <c:v>Thu Feb 28 20:26:42 EST 2019</c:v>
                </c:pt>
                <c:pt idx="20">
                  <c:v>Sun Mar 31 07:24:57 EDT 2019</c:v>
                </c:pt>
                <c:pt idx="21">
                  <c:v>Tue Apr 30 19:23:12 EDT 2019</c:v>
                </c:pt>
                <c:pt idx="22">
                  <c:v>Fri May 31 07:21:26 EDT 2019</c:v>
                </c:pt>
                <c:pt idx="23">
                  <c:v>Sun Jun 30 19:19:41 EDT 2019</c:v>
                </c:pt>
              </c:strCache>
            </c:strRef>
          </c:cat>
          <c:val>
            <c:numRef>
              <c:f>totalTx!#REF!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0"/>
          <c:order val="1"/>
          <c:tx>
            <c:strRef>
              <c:f>totalTx!$G$1</c:f>
              <c:strCache>
                <c:ptCount val="1"/>
                <c:pt idx="0">
                  <c:v>Simulation Average</c:v>
                </c:pt>
              </c:strCache>
            </c:strRef>
          </c:tx>
          <c:cat>
            <c:strRef>
              <c:f>totalTx!$A$2:$A$25</c:f>
              <c:strCache>
                <c:ptCount val="24"/>
                <c:pt idx="0">
                  <c:v>Mon Jul 31 00:00:00 EDT 2017</c:v>
                </c:pt>
                <c:pt idx="1">
                  <c:v>Wed Aug 30 09:58:14 EDT 2017</c:v>
                </c:pt>
                <c:pt idx="2">
                  <c:v>Fri Sep 29 19:56:29 EDT 2017</c:v>
                </c:pt>
                <c:pt idx="3">
                  <c:v>Mon Oct 30 05:54:44 EDT 2017</c:v>
                </c:pt>
                <c:pt idx="4">
                  <c:v>Wed Nov 29 14:52:59 EST 2017</c:v>
                </c:pt>
                <c:pt idx="5">
                  <c:v>Sat Dec 30 00:51:14 EST 2017</c:v>
                </c:pt>
                <c:pt idx="6">
                  <c:v>Mon Jan 29 10:49:29 EST 2018</c:v>
                </c:pt>
                <c:pt idx="7">
                  <c:v>Wed Feb 28 20:47:44 EST 2018</c:v>
                </c:pt>
                <c:pt idx="8">
                  <c:v>Sat Mar 31 07:45:59 EDT 2018</c:v>
                </c:pt>
                <c:pt idx="9">
                  <c:v>Mon Apr 30 17:44:13 EDT 2018</c:v>
                </c:pt>
                <c:pt idx="10">
                  <c:v>Thu May 31 03:42:28 EDT 2018</c:v>
                </c:pt>
                <c:pt idx="11">
                  <c:v>Sat Jun 30 13:40:43 EDT 2018</c:v>
                </c:pt>
                <c:pt idx="12">
                  <c:v>Mon Jul 30 23:38:58 EDT 2018</c:v>
                </c:pt>
                <c:pt idx="13">
                  <c:v>Thu Aug 30 09:37:13 EDT 2018</c:v>
                </c:pt>
                <c:pt idx="14">
                  <c:v>Sat Sep 29 19:35:28 EDT 2018</c:v>
                </c:pt>
                <c:pt idx="15">
                  <c:v>Tue Oct 30 05:33:43 EDT 2018</c:v>
                </c:pt>
                <c:pt idx="16">
                  <c:v>Thu Nov 29 14:31:58 EST 2018</c:v>
                </c:pt>
                <c:pt idx="17">
                  <c:v>Sun Dec 30 00:30:12 EST 2018</c:v>
                </c:pt>
                <c:pt idx="18">
                  <c:v>Tue Jan 29 10:28:27 EST 2019</c:v>
                </c:pt>
                <c:pt idx="19">
                  <c:v>Thu Feb 28 20:26:42 EST 2019</c:v>
                </c:pt>
                <c:pt idx="20">
                  <c:v>Sun Mar 31 07:24:57 EDT 2019</c:v>
                </c:pt>
                <c:pt idx="21">
                  <c:v>Tue Apr 30 19:23:12 EDT 2019</c:v>
                </c:pt>
                <c:pt idx="22">
                  <c:v>Fri May 31 07:21:26 EDT 2019</c:v>
                </c:pt>
                <c:pt idx="23">
                  <c:v>Sun Jun 30 19:19:41 EDT 2019</c:v>
                </c:pt>
              </c:strCache>
            </c:strRef>
          </c:cat>
          <c:val>
            <c:numRef>
              <c:f>totalTx!$G$2:$G$25</c:f>
              <c:numCache>
                <c:formatCode>General</c:formatCode>
                <c:ptCount val="24"/>
                <c:pt idx="0">
                  <c:v>243480000</c:v>
                </c:pt>
                <c:pt idx="1">
                  <c:v>251479051.5</c:v>
                </c:pt>
                <c:pt idx="2">
                  <c:v>259599956.25</c:v>
                </c:pt>
                <c:pt idx="3">
                  <c:v>267917582</c:v>
                </c:pt>
                <c:pt idx="4">
                  <c:v>276394143.5</c:v>
                </c:pt>
                <c:pt idx="5">
                  <c:v>285302420.25</c:v>
                </c:pt>
                <c:pt idx="6">
                  <c:v>294940284.5</c:v>
                </c:pt>
                <c:pt idx="7">
                  <c:v>304722039.5</c:v>
                </c:pt>
                <c:pt idx="8">
                  <c:v>314583432.25</c:v>
                </c:pt>
                <c:pt idx="9">
                  <c:v>324499421.25</c:v>
                </c:pt>
                <c:pt idx="10">
                  <c:v>334492415.5</c:v>
                </c:pt>
                <c:pt idx="11">
                  <c:v>344492796.75</c:v>
                </c:pt>
                <c:pt idx="12">
                  <c:v>354500856.5</c:v>
                </c:pt>
                <c:pt idx="13">
                  <c:v>364621136.5</c:v>
                </c:pt>
                <c:pt idx="14">
                  <c:v>374882716</c:v>
                </c:pt>
                <c:pt idx="15">
                  <c:v>385171553.5</c:v>
                </c:pt>
                <c:pt idx="16">
                  <c:v>395521435</c:v>
                </c:pt>
                <c:pt idx="17">
                  <c:v>405919199.5</c:v>
                </c:pt>
                <c:pt idx="18">
                  <c:v>416423669</c:v>
                </c:pt>
                <c:pt idx="19">
                  <c:v>426956104.5</c:v>
                </c:pt>
                <c:pt idx="20">
                  <c:v>437584920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totalTx!$I$1</c:f>
              <c:strCache>
                <c:ptCount val="1"/>
                <c:pt idx="0">
                  <c:v>Upper 90%</c:v>
                </c:pt>
              </c:strCache>
            </c:strRef>
          </c:tx>
          <c:val>
            <c:numRef>
              <c:f>totalTx!$I$2:$I$25</c:f>
              <c:numCache>
                <c:formatCode>General</c:formatCode>
                <c:ptCount val="24"/>
                <c:pt idx="0">
                  <c:v>0</c:v>
                </c:pt>
                <c:pt idx="1">
                  <c:v>251480321.71728271</c:v>
                </c:pt>
                <c:pt idx="2">
                  <c:v>259602571.0485805</c:v>
                </c:pt>
                <c:pt idx="3">
                  <c:v>267920993.99341652</c:v>
                </c:pt>
                <c:pt idx="4">
                  <c:v>276397864.62095857</c:v>
                </c:pt>
                <c:pt idx="5">
                  <c:v>285307916.78354526</c:v>
                </c:pt>
                <c:pt idx="6">
                  <c:v>294946826.01559633</c:v>
                </c:pt>
                <c:pt idx="7">
                  <c:v>304728848.36576092</c:v>
                </c:pt>
                <c:pt idx="8">
                  <c:v>314588558.56336564</c:v>
                </c:pt>
                <c:pt idx="9">
                  <c:v>324505368.03838503</c:v>
                </c:pt>
                <c:pt idx="10">
                  <c:v>334499013.15180612</c:v>
                </c:pt>
                <c:pt idx="11">
                  <c:v>344499584.21721703</c:v>
                </c:pt>
                <c:pt idx="12">
                  <c:v>354509050.06638145</c:v>
                </c:pt>
                <c:pt idx="13">
                  <c:v>364630630.51823032</c:v>
                </c:pt>
                <c:pt idx="14">
                  <c:v>374891535.49019247</c:v>
                </c:pt>
                <c:pt idx="15">
                  <c:v>385179922.86795866</c:v>
                </c:pt>
                <c:pt idx="16">
                  <c:v>395530105.74526441</c:v>
                </c:pt>
                <c:pt idx="17">
                  <c:v>405928146.65403682</c:v>
                </c:pt>
                <c:pt idx="18">
                  <c:v>416433716.83540511</c:v>
                </c:pt>
                <c:pt idx="19">
                  <c:v>426967428.41849858</c:v>
                </c:pt>
                <c:pt idx="20">
                  <c:v>437596993.97412837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totalTx!$J$1</c:f>
              <c:strCache>
                <c:ptCount val="1"/>
                <c:pt idx="0">
                  <c:v>Lower 90%</c:v>
                </c:pt>
              </c:strCache>
            </c:strRef>
          </c:tx>
          <c:val>
            <c:numRef>
              <c:f>totalTx!$J$2:$J$25</c:f>
              <c:numCache>
                <c:formatCode>General</c:formatCode>
                <c:ptCount val="24"/>
                <c:pt idx="0">
                  <c:v>0</c:v>
                </c:pt>
                <c:pt idx="1">
                  <c:v>251477781.28271729</c:v>
                </c:pt>
                <c:pt idx="2">
                  <c:v>259597341.4514195</c:v>
                </c:pt>
                <c:pt idx="3">
                  <c:v>267914170.00658348</c:v>
                </c:pt>
                <c:pt idx="4">
                  <c:v>276390422.37904143</c:v>
                </c:pt>
                <c:pt idx="5">
                  <c:v>285296923.71645474</c:v>
                </c:pt>
                <c:pt idx="6">
                  <c:v>294933742.98440367</c:v>
                </c:pt>
                <c:pt idx="7">
                  <c:v>304715230.63423908</c:v>
                </c:pt>
                <c:pt idx="8">
                  <c:v>314578305.93663436</c:v>
                </c:pt>
                <c:pt idx="9">
                  <c:v>324493474.46161497</c:v>
                </c:pt>
                <c:pt idx="10">
                  <c:v>334485817.84819388</c:v>
                </c:pt>
                <c:pt idx="11">
                  <c:v>344486009.28278297</c:v>
                </c:pt>
                <c:pt idx="12">
                  <c:v>354492662.93361855</c:v>
                </c:pt>
                <c:pt idx="13">
                  <c:v>364611642.48176968</c:v>
                </c:pt>
                <c:pt idx="14">
                  <c:v>374873896.50980753</c:v>
                </c:pt>
                <c:pt idx="15">
                  <c:v>385163184.13204134</c:v>
                </c:pt>
                <c:pt idx="16">
                  <c:v>395512764.25473559</c:v>
                </c:pt>
                <c:pt idx="17">
                  <c:v>405910252.34596318</c:v>
                </c:pt>
                <c:pt idx="18">
                  <c:v>416413621.16459489</c:v>
                </c:pt>
                <c:pt idx="19">
                  <c:v>426944780.58150142</c:v>
                </c:pt>
                <c:pt idx="20">
                  <c:v>437572846.02587163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58304"/>
        <c:axId val="123459840"/>
      </c:lineChart>
      <c:catAx>
        <c:axId val="123458304"/>
        <c:scaling>
          <c:orientation val="minMax"/>
        </c:scaling>
        <c:delete val="1"/>
        <c:axPos val="b"/>
        <c:majorTickMark val="out"/>
        <c:minorTickMark val="none"/>
        <c:tickLblPos val="nextTo"/>
        <c:crossAx val="123459840"/>
        <c:crosses val="autoZero"/>
        <c:auto val="1"/>
        <c:lblAlgn val="ctr"/>
        <c:lblOffset val="100"/>
        <c:noMultiLvlLbl val="0"/>
      </c:catAx>
      <c:valAx>
        <c:axId val="123459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Number of Transactions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458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699973943934974"/>
          <c:y val="0.15085848643919511"/>
          <c:w val="0.10300024761055812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chainsize!$G$1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chainsize!$A$3:$A$25</c:f>
              <c:strCache>
                <c:ptCount val="23"/>
                <c:pt idx="0">
                  <c:v>Wed Aug 30 09:58:14 EDT 2017</c:v>
                </c:pt>
                <c:pt idx="1">
                  <c:v>Fri Sep 29 19:56:29 EDT 2017</c:v>
                </c:pt>
                <c:pt idx="2">
                  <c:v>Mon Oct 30 05:54:44 EDT 2017</c:v>
                </c:pt>
                <c:pt idx="3">
                  <c:v>Wed Nov 29 14:52:59 EST 2017</c:v>
                </c:pt>
                <c:pt idx="4">
                  <c:v>Sat Dec 30 00:51:14 EST 2017</c:v>
                </c:pt>
                <c:pt idx="5">
                  <c:v>Mon Jan 29 10:49:29 EST 2018</c:v>
                </c:pt>
                <c:pt idx="6">
                  <c:v>Wed Feb 28 20:47:44 EST 2018</c:v>
                </c:pt>
                <c:pt idx="7">
                  <c:v>Sat Mar 31 07:45:59 EDT 2018</c:v>
                </c:pt>
                <c:pt idx="8">
                  <c:v>Mon Apr 30 17:44:13 EDT 2018</c:v>
                </c:pt>
                <c:pt idx="9">
                  <c:v>Thu May 31 03:42:28 EDT 2018</c:v>
                </c:pt>
                <c:pt idx="10">
                  <c:v>Sat Jun 30 13:40:43 EDT 2018</c:v>
                </c:pt>
                <c:pt idx="11">
                  <c:v>Mon Jul 30 23:38:58 EDT 2018</c:v>
                </c:pt>
                <c:pt idx="12">
                  <c:v>Thu Aug 30 09:37:13 EDT 2018</c:v>
                </c:pt>
                <c:pt idx="13">
                  <c:v>Sat Sep 29 19:35:28 EDT 2018</c:v>
                </c:pt>
                <c:pt idx="14">
                  <c:v>Tue Oct 30 05:33:43 EDT 2018</c:v>
                </c:pt>
                <c:pt idx="15">
                  <c:v>Thu Nov 29 14:31:58 EST 2018</c:v>
                </c:pt>
                <c:pt idx="16">
                  <c:v>Sun Dec 30 00:30:12 EST 2018</c:v>
                </c:pt>
                <c:pt idx="17">
                  <c:v>Tue Jan 29 10:28:27 EST 2019</c:v>
                </c:pt>
                <c:pt idx="18">
                  <c:v>Thu Feb 28 20:26:42 EST 2019</c:v>
                </c:pt>
                <c:pt idx="19">
                  <c:v>Sun Mar 31 07:24:57 EDT 2019</c:v>
                </c:pt>
                <c:pt idx="20">
                  <c:v>Tue Apr 30 19:23:12 EDT 2019</c:v>
                </c:pt>
                <c:pt idx="21">
                  <c:v>Fri May 31 07:21:26 EDT 2019</c:v>
                </c:pt>
                <c:pt idx="22">
                  <c:v>Sun Jun 30 19:19:41 EDT 2019</c:v>
                </c:pt>
              </c:strCache>
            </c:strRef>
          </c:cat>
          <c:val>
            <c:numRef>
              <c:f>chainsize!$G$3:$G$25</c:f>
              <c:numCache>
                <c:formatCode>General</c:formatCode>
                <c:ptCount val="23"/>
                <c:pt idx="0">
                  <c:v>131084.71718585948</c:v>
                </c:pt>
                <c:pt idx="1">
                  <c:v>135514.9351541081</c:v>
                </c:pt>
                <c:pt idx="2">
                  <c:v>140052.96255150091</c:v>
                </c:pt>
                <c:pt idx="3">
                  <c:v>144677.17638017164</c:v>
                </c:pt>
                <c:pt idx="4">
                  <c:v>149537.23066159379</c:v>
                </c:pt>
                <c:pt idx="5">
                  <c:v>154794.83528311003</c:v>
                </c:pt>
                <c:pt idx="6">
                  <c:v>160131.52517184702</c:v>
                </c:pt>
                <c:pt idx="7">
                  <c:v>165511.1325610647</c:v>
                </c:pt>
                <c:pt idx="8">
                  <c:v>170920.60304426475</c:v>
                </c:pt>
                <c:pt idx="9">
                  <c:v>176372.84045121417</c:v>
                </c:pt>
                <c:pt idx="10">
                  <c:v>181828.51501904975</c:v>
                </c:pt>
                <c:pt idx="11">
                  <c:v>187289.34862464934</c:v>
                </c:pt>
                <c:pt idx="12">
                  <c:v>192810.90912887582</c:v>
                </c:pt>
                <c:pt idx="13">
                  <c:v>198409.02548499528</c:v>
                </c:pt>
                <c:pt idx="14">
                  <c:v>204022.47349886553</c:v>
                </c:pt>
                <c:pt idx="15">
                  <c:v>209669.41207630161</c:v>
                </c:pt>
                <c:pt idx="16">
                  <c:v>215342.39467018686</c:v>
                </c:pt>
                <c:pt idx="17">
                  <c:v>221073.1276545049</c:v>
                </c:pt>
                <c:pt idx="18">
                  <c:v>226818.64699092548</c:v>
                </c:pt>
                <c:pt idx="19">
                  <c:v>232617.32146231789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chainsize!#REF!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chainsize!$A$3:$A$25</c:f>
              <c:strCache>
                <c:ptCount val="23"/>
                <c:pt idx="0">
                  <c:v>Wed Aug 30 09:58:14 EDT 2017</c:v>
                </c:pt>
                <c:pt idx="1">
                  <c:v>Fri Sep 29 19:56:29 EDT 2017</c:v>
                </c:pt>
                <c:pt idx="2">
                  <c:v>Mon Oct 30 05:54:44 EDT 2017</c:v>
                </c:pt>
                <c:pt idx="3">
                  <c:v>Wed Nov 29 14:52:59 EST 2017</c:v>
                </c:pt>
                <c:pt idx="4">
                  <c:v>Sat Dec 30 00:51:14 EST 2017</c:v>
                </c:pt>
                <c:pt idx="5">
                  <c:v>Mon Jan 29 10:49:29 EST 2018</c:v>
                </c:pt>
                <c:pt idx="6">
                  <c:v>Wed Feb 28 20:47:44 EST 2018</c:v>
                </c:pt>
                <c:pt idx="7">
                  <c:v>Sat Mar 31 07:45:59 EDT 2018</c:v>
                </c:pt>
                <c:pt idx="8">
                  <c:v>Mon Apr 30 17:44:13 EDT 2018</c:v>
                </c:pt>
                <c:pt idx="9">
                  <c:v>Thu May 31 03:42:28 EDT 2018</c:v>
                </c:pt>
                <c:pt idx="10">
                  <c:v>Sat Jun 30 13:40:43 EDT 2018</c:v>
                </c:pt>
                <c:pt idx="11">
                  <c:v>Mon Jul 30 23:38:58 EDT 2018</c:v>
                </c:pt>
                <c:pt idx="12">
                  <c:v>Thu Aug 30 09:37:13 EDT 2018</c:v>
                </c:pt>
                <c:pt idx="13">
                  <c:v>Sat Sep 29 19:35:28 EDT 2018</c:v>
                </c:pt>
                <c:pt idx="14">
                  <c:v>Tue Oct 30 05:33:43 EDT 2018</c:v>
                </c:pt>
                <c:pt idx="15">
                  <c:v>Thu Nov 29 14:31:58 EST 2018</c:v>
                </c:pt>
                <c:pt idx="16">
                  <c:v>Sun Dec 30 00:30:12 EST 2018</c:v>
                </c:pt>
                <c:pt idx="17">
                  <c:v>Tue Jan 29 10:28:27 EST 2019</c:v>
                </c:pt>
                <c:pt idx="18">
                  <c:v>Thu Feb 28 20:26:42 EST 2019</c:v>
                </c:pt>
                <c:pt idx="19">
                  <c:v>Sun Mar 31 07:24:57 EDT 2019</c:v>
                </c:pt>
                <c:pt idx="20">
                  <c:v>Tue Apr 30 19:23:12 EDT 2019</c:v>
                </c:pt>
                <c:pt idx="21">
                  <c:v>Fri May 31 07:21:26 EDT 2019</c:v>
                </c:pt>
                <c:pt idx="22">
                  <c:v>Sun Jun 30 19:19:41 EDT 2019</c:v>
                </c:pt>
              </c:strCache>
            </c:strRef>
          </c:cat>
          <c:val>
            <c:numRef>
              <c:f>chainsize!#REF!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chainsize!$I$1</c:f>
              <c:strCache>
                <c:ptCount val="1"/>
                <c:pt idx="0">
                  <c:v>Upper 90%</c:v>
                </c:pt>
              </c:strCache>
            </c:strRef>
          </c:tx>
          <c:val>
            <c:numRef>
              <c:f>chainsize!$I$3:$I$25</c:f>
              <c:numCache>
                <c:formatCode>General</c:formatCode>
                <c:ptCount val="23"/>
                <c:pt idx="0">
                  <c:v>131085.41954704653</c:v>
                </c:pt>
                <c:pt idx="1">
                  <c:v>135516.35892042279</c:v>
                </c:pt>
                <c:pt idx="2">
                  <c:v>140054.80912625697</c:v>
                </c:pt>
                <c:pt idx="3">
                  <c:v>144679.18761521345</c:v>
                </c:pt>
                <c:pt idx="4">
                  <c:v>149540.21281546089</c:v>
                </c:pt>
                <c:pt idx="5">
                  <c:v>154798.38170371213</c:v>
                </c:pt>
                <c:pt idx="6">
                  <c:v>160135.22073133642</c:v>
                </c:pt>
                <c:pt idx="7">
                  <c:v>165513.92512983273</c:v>
                </c:pt>
                <c:pt idx="8">
                  <c:v>170923.83940366394</c:v>
                </c:pt>
                <c:pt idx="9">
                  <c:v>176376.41380744491</c:v>
                </c:pt>
                <c:pt idx="10">
                  <c:v>181832.19954779616</c:v>
                </c:pt>
                <c:pt idx="11">
                  <c:v>187293.79901842974</c:v>
                </c:pt>
                <c:pt idx="12">
                  <c:v>192816.07488882725</c:v>
                </c:pt>
                <c:pt idx="13">
                  <c:v>198413.8293253356</c:v>
                </c:pt>
                <c:pt idx="14">
                  <c:v>204027.05064064992</c:v>
                </c:pt>
                <c:pt idx="15">
                  <c:v>209674.12901749392</c:v>
                </c:pt>
                <c:pt idx="16">
                  <c:v>215347.26446186219</c:v>
                </c:pt>
                <c:pt idx="17">
                  <c:v>221078.60082936584</c:v>
                </c:pt>
                <c:pt idx="18">
                  <c:v>226824.83220694808</c:v>
                </c:pt>
                <c:pt idx="19">
                  <c:v>232623.87811718186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chainsize!$J$1</c:f>
              <c:strCache>
                <c:ptCount val="1"/>
                <c:pt idx="0">
                  <c:v>Lower 90%</c:v>
                </c:pt>
              </c:strCache>
            </c:strRef>
          </c:tx>
          <c:val>
            <c:numRef>
              <c:f>chainsize!$J$3:$J$25</c:f>
              <c:numCache>
                <c:formatCode>General</c:formatCode>
                <c:ptCount val="23"/>
                <c:pt idx="0">
                  <c:v>131084.01482467243</c:v>
                </c:pt>
                <c:pt idx="1">
                  <c:v>135513.51138779341</c:v>
                </c:pt>
                <c:pt idx="2">
                  <c:v>140051.11597674486</c:v>
                </c:pt>
                <c:pt idx="3">
                  <c:v>144675.16514512984</c:v>
                </c:pt>
                <c:pt idx="4">
                  <c:v>149534.24850772668</c:v>
                </c:pt>
                <c:pt idx="5">
                  <c:v>154791.28886250794</c:v>
                </c:pt>
                <c:pt idx="6">
                  <c:v>160127.82961235763</c:v>
                </c:pt>
                <c:pt idx="7">
                  <c:v>165508.33999229668</c:v>
                </c:pt>
                <c:pt idx="8">
                  <c:v>170917.36668486556</c:v>
                </c:pt>
                <c:pt idx="9">
                  <c:v>176369.26709498343</c:v>
                </c:pt>
                <c:pt idx="10">
                  <c:v>181824.83049030334</c:v>
                </c:pt>
                <c:pt idx="11">
                  <c:v>187284.89823086894</c:v>
                </c:pt>
                <c:pt idx="12">
                  <c:v>192805.74336892439</c:v>
                </c:pt>
                <c:pt idx="13">
                  <c:v>198404.22164465496</c:v>
                </c:pt>
                <c:pt idx="14">
                  <c:v>204017.89635708113</c:v>
                </c:pt>
                <c:pt idx="15">
                  <c:v>209664.6951351093</c:v>
                </c:pt>
                <c:pt idx="16">
                  <c:v>215337.52487851153</c:v>
                </c:pt>
                <c:pt idx="17">
                  <c:v>221067.65447964397</c:v>
                </c:pt>
                <c:pt idx="18">
                  <c:v>226812.46177490288</c:v>
                </c:pt>
                <c:pt idx="19">
                  <c:v>232610.76480745393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67104"/>
        <c:axId val="138090368"/>
      </c:lineChart>
      <c:catAx>
        <c:axId val="136367104"/>
        <c:scaling>
          <c:orientation val="minMax"/>
        </c:scaling>
        <c:delete val="1"/>
        <c:axPos val="b"/>
        <c:majorTickMark val="out"/>
        <c:minorTickMark val="none"/>
        <c:tickLblPos val="nextTo"/>
        <c:crossAx val="138090368"/>
        <c:crosses val="autoZero"/>
        <c:auto val="1"/>
        <c:lblAlgn val="ctr"/>
        <c:lblOffset val="100"/>
        <c:noMultiLvlLbl val="0"/>
      </c:catAx>
      <c:valAx>
        <c:axId val="138090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Size of Blockchain (MB)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367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699973943934974"/>
          <c:y val="0.15085848643919511"/>
          <c:w val="0.10300028030476772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avgbandwidth!$G$1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chainsize!$A$3:$A$25</c:f>
              <c:strCache>
                <c:ptCount val="23"/>
                <c:pt idx="0">
                  <c:v>Wed Aug 30 09:58:14 EDT 2017</c:v>
                </c:pt>
                <c:pt idx="1">
                  <c:v>Fri Sep 29 19:56:29 EDT 2017</c:v>
                </c:pt>
                <c:pt idx="2">
                  <c:v>Mon Oct 30 05:54:44 EDT 2017</c:v>
                </c:pt>
                <c:pt idx="3">
                  <c:v>Wed Nov 29 14:52:59 EST 2017</c:v>
                </c:pt>
                <c:pt idx="4">
                  <c:v>Sat Dec 30 00:51:14 EST 2017</c:v>
                </c:pt>
                <c:pt idx="5">
                  <c:v>Mon Jan 29 10:49:29 EST 2018</c:v>
                </c:pt>
                <c:pt idx="6">
                  <c:v>Wed Feb 28 20:47:44 EST 2018</c:v>
                </c:pt>
                <c:pt idx="7">
                  <c:v>Sat Mar 31 07:45:59 EDT 2018</c:v>
                </c:pt>
                <c:pt idx="8">
                  <c:v>Mon Apr 30 17:44:13 EDT 2018</c:v>
                </c:pt>
                <c:pt idx="9">
                  <c:v>Thu May 31 03:42:28 EDT 2018</c:v>
                </c:pt>
                <c:pt idx="10">
                  <c:v>Sat Jun 30 13:40:43 EDT 2018</c:v>
                </c:pt>
                <c:pt idx="11">
                  <c:v>Mon Jul 30 23:38:58 EDT 2018</c:v>
                </c:pt>
                <c:pt idx="12">
                  <c:v>Thu Aug 30 09:37:13 EDT 2018</c:v>
                </c:pt>
                <c:pt idx="13">
                  <c:v>Sat Sep 29 19:35:28 EDT 2018</c:v>
                </c:pt>
                <c:pt idx="14">
                  <c:v>Tue Oct 30 05:33:43 EDT 2018</c:v>
                </c:pt>
                <c:pt idx="15">
                  <c:v>Thu Nov 29 14:31:58 EST 2018</c:v>
                </c:pt>
                <c:pt idx="16">
                  <c:v>Sun Dec 30 00:30:12 EST 2018</c:v>
                </c:pt>
                <c:pt idx="17">
                  <c:v>Tue Jan 29 10:28:27 EST 2019</c:v>
                </c:pt>
                <c:pt idx="18">
                  <c:v>Thu Feb 28 20:26:42 EST 2019</c:v>
                </c:pt>
                <c:pt idx="19">
                  <c:v>Sun Mar 31 07:24:57 EDT 2019</c:v>
                </c:pt>
                <c:pt idx="20">
                  <c:v>Tue Apr 30 19:23:12 EDT 2019</c:v>
                </c:pt>
                <c:pt idx="21">
                  <c:v>Fri May 31 07:21:26 EDT 2019</c:v>
                </c:pt>
                <c:pt idx="22">
                  <c:v>Sun Jun 30 19:19:41 EDT 2019</c:v>
                </c:pt>
              </c:strCache>
            </c:strRef>
          </c:cat>
          <c:val>
            <c:numRef>
              <c:f>avgbandwidth!$G$3:$G$25</c:f>
              <c:numCache>
                <c:formatCode>General</c:formatCode>
                <c:ptCount val="23"/>
                <c:pt idx="0">
                  <c:v>90.02129536344431</c:v>
                </c:pt>
                <c:pt idx="1">
                  <c:v>86.2921002114591</c:v>
                </c:pt>
                <c:pt idx="2">
                  <c:v>91.650434048003945</c:v>
                </c:pt>
                <c:pt idx="3">
                  <c:v>93.372513203719976</c:v>
                </c:pt>
                <c:pt idx="4">
                  <c:v>99.958898770532713</c:v>
                </c:pt>
                <c:pt idx="5">
                  <c:v>107.18933053149506</c:v>
                </c:pt>
                <c:pt idx="6">
                  <c:v>108.23314359604016</c:v>
                </c:pt>
                <c:pt idx="7">
                  <c:v>111.22035069411272</c:v>
                </c:pt>
                <c:pt idx="8">
                  <c:v>105.78063745723779</c:v>
                </c:pt>
                <c:pt idx="9">
                  <c:v>104.70300785999825</c:v>
                </c:pt>
                <c:pt idx="10">
                  <c:v>106.53475287289336</c:v>
                </c:pt>
                <c:pt idx="11">
                  <c:v>110.4038428993689</c:v>
                </c:pt>
                <c:pt idx="12">
                  <c:v>112.50158155909433</c:v>
                </c:pt>
                <c:pt idx="13">
                  <c:v>114.97665703281794</c:v>
                </c:pt>
                <c:pt idx="14">
                  <c:v>114.00633966708141</c:v>
                </c:pt>
                <c:pt idx="15">
                  <c:v>109.3531632228603</c:v>
                </c:pt>
                <c:pt idx="16">
                  <c:v>115.69223375823209</c:v>
                </c:pt>
                <c:pt idx="17">
                  <c:v>118.94264731670678</c:v>
                </c:pt>
                <c:pt idx="18">
                  <c:v>113.12312755458404</c:v>
                </c:pt>
                <c:pt idx="19">
                  <c:v>114.78713607938812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avgbandwidth!#REF!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chainsize!$A$3:$A$25</c:f>
              <c:strCache>
                <c:ptCount val="23"/>
                <c:pt idx="0">
                  <c:v>Wed Aug 30 09:58:14 EDT 2017</c:v>
                </c:pt>
                <c:pt idx="1">
                  <c:v>Fri Sep 29 19:56:29 EDT 2017</c:v>
                </c:pt>
                <c:pt idx="2">
                  <c:v>Mon Oct 30 05:54:44 EDT 2017</c:v>
                </c:pt>
                <c:pt idx="3">
                  <c:v>Wed Nov 29 14:52:59 EST 2017</c:v>
                </c:pt>
                <c:pt idx="4">
                  <c:v>Sat Dec 30 00:51:14 EST 2017</c:v>
                </c:pt>
                <c:pt idx="5">
                  <c:v>Mon Jan 29 10:49:29 EST 2018</c:v>
                </c:pt>
                <c:pt idx="6">
                  <c:v>Wed Feb 28 20:47:44 EST 2018</c:v>
                </c:pt>
                <c:pt idx="7">
                  <c:v>Sat Mar 31 07:45:59 EDT 2018</c:v>
                </c:pt>
                <c:pt idx="8">
                  <c:v>Mon Apr 30 17:44:13 EDT 2018</c:v>
                </c:pt>
                <c:pt idx="9">
                  <c:v>Thu May 31 03:42:28 EDT 2018</c:v>
                </c:pt>
                <c:pt idx="10">
                  <c:v>Sat Jun 30 13:40:43 EDT 2018</c:v>
                </c:pt>
                <c:pt idx="11">
                  <c:v>Mon Jul 30 23:38:58 EDT 2018</c:v>
                </c:pt>
                <c:pt idx="12">
                  <c:v>Thu Aug 30 09:37:13 EDT 2018</c:v>
                </c:pt>
                <c:pt idx="13">
                  <c:v>Sat Sep 29 19:35:28 EDT 2018</c:v>
                </c:pt>
                <c:pt idx="14">
                  <c:v>Tue Oct 30 05:33:43 EDT 2018</c:v>
                </c:pt>
                <c:pt idx="15">
                  <c:v>Thu Nov 29 14:31:58 EST 2018</c:v>
                </c:pt>
                <c:pt idx="16">
                  <c:v>Sun Dec 30 00:30:12 EST 2018</c:v>
                </c:pt>
                <c:pt idx="17">
                  <c:v>Tue Jan 29 10:28:27 EST 2019</c:v>
                </c:pt>
                <c:pt idx="18">
                  <c:v>Thu Feb 28 20:26:42 EST 2019</c:v>
                </c:pt>
                <c:pt idx="19">
                  <c:v>Sun Mar 31 07:24:57 EDT 2019</c:v>
                </c:pt>
                <c:pt idx="20">
                  <c:v>Tue Apr 30 19:23:12 EDT 2019</c:v>
                </c:pt>
                <c:pt idx="21">
                  <c:v>Fri May 31 07:21:26 EDT 2019</c:v>
                </c:pt>
                <c:pt idx="22">
                  <c:v>Sun Jun 30 19:19:41 EDT 2019</c:v>
                </c:pt>
              </c:strCache>
            </c:strRef>
          </c:cat>
          <c:val>
            <c:numRef>
              <c:f>avgbandwidth!#REF!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avgbandwidth!$I$1</c:f>
              <c:strCache>
                <c:ptCount val="1"/>
                <c:pt idx="0">
                  <c:v>Upper 90%</c:v>
                </c:pt>
              </c:strCache>
            </c:strRef>
          </c:tx>
          <c:val>
            <c:numRef>
              <c:f>avgbandwidth!$I$3:$I$25</c:f>
              <c:numCache>
                <c:formatCode>General</c:formatCode>
                <c:ptCount val="23"/>
                <c:pt idx="0">
                  <c:v>90.26338975533362</c:v>
                </c:pt>
                <c:pt idx="1">
                  <c:v>86.611678964357552</c:v>
                </c:pt>
                <c:pt idx="2">
                  <c:v>91.697220851347865</c:v>
                </c:pt>
                <c:pt idx="3">
                  <c:v>93.583237882635743</c:v>
                </c:pt>
                <c:pt idx="4">
                  <c:v>100.14446371762287</c:v>
                </c:pt>
                <c:pt idx="5">
                  <c:v>107.28190350905429</c:v>
                </c:pt>
                <c:pt idx="6">
                  <c:v>108.37511051339622</c:v>
                </c:pt>
                <c:pt idx="7">
                  <c:v>111.32337613043258</c:v>
                </c:pt>
                <c:pt idx="8">
                  <c:v>106.02560809350813</c:v>
                </c:pt>
                <c:pt idx="9">
                  <c:v>104.9115335481106</c:v>
                </c:pt>
                <c:pt idx="10">
                  <c:v>106.87862218385058</c:v>
                </c:pt>
                <c:pt idx="11">
                  <c:v>110.58091081676844</c:v>
                </c:pt>
                <c:pt idx="12">
                  <c:v>112.74341950995269</c:v>
                </c:pt>
                <c:pt idx="13">
                  <c:v>115.17072829682859</c:v>
                </c:pt>
                <c:pt idx="14">
                  <c:v>114.01547760351279</c:v>
                </c:pt>
                <c:pt idx="15">
                  <c:v>109.4685421004571</c:v>
                </c:pt>
                <c:pt idx="16">
                  <c:v>115.80297315914022</c:v>
                </c:pt>
                <c:pt idx="17">
                  <c:v>119.05742511557624</c:v>
                </c:pt>
                <c:pt idx="18">
                  <c:v>113.16385335373788</c:v>
                </c:pt>
                <c:pt idx="19">
                  <c:v>114.91745140885892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avgbandwidth!$J$1</c:f>
              <c:strCache>
                <c:ptCount val="1"/>
                <c:pt idx="0">
                  <c:v>Lower 90%</c:v>
                </c:pt>
              </c:strCache>
            </c:strRef>
          </c:tx>
          <c:val>
            <c:numRef>
              <c:f>avgbandwidth!$J$3:$J$25</c:f>
              <c:numCache>
                <c:formatCode>General</c:formatCode>
                <c:ptCount val="23"/>
                <c:pt idx="0">
                  <c:v>89.779200971554999</c:v>
                </c:pt>
                <c:pt idx="1">
                  <c:v>85.972521458560649</c:v>
                </c:pt>
                <c:pt idx="2">
                  <c:v>91.603647244660024</c:v>
                </c:pt>
                <c:pt idx="3">
                  <c:v>93.161788524804209</c:v>
                </c:pt>
                <c:pt idx="4">
                  <c:v>99.773333823442556</c:v>
                </c:pt>
                <c:pt idx="5">
                  <c:v>107.09675755393583</c:v>
                </c:pt>
                <c:pt idx="6">
                  <c:v>108.09117667868411</c:v>
                </c:pt>
                <c:pt idx="7">
                  <c:v>111.11732525779287</c:v>
                </c:pt>
                <c:pt idx="8">
                  <c:v>105.53566682096745</c:v>
                </c:pt>
                <c:pt idx="9">
                  <c:v>104.49448217188591</c:v>
                </c:pt>
                <c:pt idx="10">
                  <c:v>106.19088356193615</c:v>
                </c:pt>
                <c:pt idx="11">
                  <c:v>110.22677498196936</c:v>
                </c:pt>
                <c:pt idx="12">
                  <c:v>112.25974360823598</c:v>
                </c:pt>
                <c:pt idx="13">
                  <c:v>114.78258576880729</c:v>
                </c:pt>
                <c:pt idx="14">
                  <c:v>113.99720173065002</c:v>
                </c:pt>
                <c:pt idx="15">
                  <c:v>109.23778434526351</c:v>
                </c:pt>
                <c:pt idx="16">
                  <c:v>115.58149435732396</c:v>
                </c:pt>
                <c:pt idx="17">
                  <c:v>118.82786951783733</c:v>
                </c:pt>
                <c:pt idx="18">
                  <c:v>113.08240175543021</c:v>
                </c:pt>
                <c:pt idx="19">
                  <c:v>114.65682074991732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18176"/>
        <c:axId val="64819968"/>
      </c:lineChart>
      <c:catAx>
        <c:axId val="64818176"/>
        <c:scaling>
          <c:orientation val="minMax"/>
        </c:scaling>
        <c:delete val="1"/>
        <c:axPos val="b"/>
        <c:majorTickMark val="out"/>
        <c:minorTickMark val="none"/>
        <c:tickLblPos val="nextTo"/>
        <c:crossAx val="64819968"/>
        <c:crosses val="autoZero"/>
        <c:auto val="1"/>
        <c:lblAlgn val="ctr"/>
        <c:lblOffset val="100"/>
        <c:noMultiLvlLbl val="0"/>
      </c:catAx>
      <c:valAx>
        <c:axId val="64819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Size of Blockchain (MB)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818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699973943934974"/>
          <c:y val="0.15085848643919511"/>
          <c:w val="0.10300024876000752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mempool!$G$1</c:f>
              <c:strCache>
                <c:ptCount val="1"/>
                <c:pt idx="0">
                  <c:v>Simulation Average</c:v>
                </c:pt>
              </c:strCache>
            </c:strRef>
          </c:tx>
          <c:cat>
            <c:strRef>
              <c:f>mempool!$A$3:$A$25</c:f>
              <c:strCache>
                <c:ptCount val="23"/>
                <c:pt idx="0">
                  <c:v>Wed Aug 30 09:58:14 EDT 2017</c:v>
                </c:pt>
                <c:pt idx="1">
                  <c:v>Fri Sep 29 19:56:29 EDT 2017</c:v>
                </c:pt>
                <c:pt idx="2">
                  <c:v>Mon Oct 30 05:54:44 EDT 2017</c:v>
                </c:pt>
                <c:pt idx="3">
                  <c:v>Wed Nov 29 14:52:59 EST 2017</c:v>
                </c:pt>
                <c:pt idx="4">
                  <c:v>Sat Dec 30 00:51:14 EST 2017</c:v>
                </c:pt>
                <c:pt idx="5">
                  <c:v>Mon Jan 29 10:49:29 EST 2018</c:v>
                </c:pt>
                <c:pt idx="6">
                  <c:v>Wed Feb 28 20:47:44 EST 2018</c:v>
                </c:pt>
                <c:pt idx="7">
                  <c:v>Sat Mar 31 07:45:59 EDT 2018</c:v>
                </c:pt>
                <c:pt idx="8">
                  <c:v>Mon Apr 30 17:44:13 EDT 2018</c:v>
                </c:pt>
                <c:pt idx="9">
                  <c:v>Thu May 31 03:42:28 EDT 2018</c:v>
                </c:pt>
                <c:pt idx="10">
                  <c:v>Sat Jun 30 13:40:43 EDT 2018</c:v>
                </c:pt>
                <c:pt idx="11">
                  <c:v>Mon Jul 30 23:38:58 EDT 2018</c:v>
                </c:pt>
                <c:pt idx="12">
                  <c:v>Thu Aug 30 09:37:13 EDT 2018</c:v>
                </c:pt>
                <c:pt idx="13">
                  <c:v>Sat Sep 29 19:35:28 EDT 2018</c:v>
                </c:pt>
                <c:pt idx="14">
                  <c:v>Tue Oct 30 05:33:43 EDT 2018</c:v>
                </c:pt>
                <c:pt idx="15">
                  <c:v>Thu Nov 29 14:31:58 EST 2018</c:v>
                </c:pt>
                <c:pt idx="16">
                  <c:v>Sun Dec 30 00:30:12 EST 2018</c:v>
                </c:pt>
                <c:pt idx="17">
                  <c:v>Tue Jan 29 10:28:27 EST 2019</c:v>
                </c:pt>
                <c:pt idx="18">
                  <c:v>Thu Feb 28 20:26:42 EST 2019</c:v>
                </c:pt>
                <c:pt idx="19">
                  <c:v>Sun Mar 31 07:24:57 EDT 2019</c:v>
                </c:pt>
                <c:pt idx="20">
                  <c:v>Tue Apr 30 19:23:12 EDT 2019</c:v>
                </c:pt>
                <c:pt idx="21">
                  <c:v>Fri May 31 07:21:26 EDT 2019</c:v>
                </c:pt>
                <c:pt idx="22">
                  <c:v>Sun Jun 30 19:19:41 EDT 2019</c:v>
                </c:pt>
              </c:strCache>
            </c:strRef>
          </c:cat>
          <c:val>
            <c:numRef>
              <c:f>mempool!$G$3:$G$25</c:f>
              <c:numCache>
                <c:formatCode>General</c:formatCode>
                <c:ptCount val="23"/>
                <c:pt idx="0">
                  <c:v>35025.5</c:v>
                </c:pt>
                <c:pt idx="1">
                  <c:v>42423.75</c:v>
                </c:pt>
                <c:pt idx="2">
                  <c:v>45577</c:v>
                </c:pt>
                <c:pt idx="3">
                  <c:v>52068.75</c:v>
                </c:pt>
                <c:pt idx="4">
                  <c:v>39428.25</c:v>
                </c:pt>
                <c:pt idx="5">
                  <c:v>37145.5</c:v>
                </c:pt>
                <c:pt idx="6">
                  <c:v>46768.75</c:v>
                </c:pt>
                <c:pt idx="7">
                  <c:v>55218.25</c:v>
                </c:pt>
                <c:pt idx="8">
                  <c:v>68958</c:v>
                </c:pt>
                <c:pt idx="9">
                  <c:v>88163.5</c:v>
                </c:pt>
                <c:pt idx="10">
                  <c:v>100668.5</c:v>
                </c:pt>
                <c:pt idx="11">
                  <c:v>111207.5</c:v>
                </c:pt>
                <c:pt idx="12">
                  <c:v>122505.5</c:v>
                </c:pt>
                <c:pt idx="13">
                  <c:v>136619.5</c:v>
                </c:pt>
                <c:pt idx="14">
                  <c:v>151222.5</c:v>
                </c:pt>
                <c:pt idx="15">
                  <c:v>172130.5</c:v>
                </c:pt>
                <c:pt idx="16">
                  <c:v>187890.5</c:v>
                </c:pt>
                <c:pt idx="17">
                  <c:v>197276</c:v>
                </c:pt>
                <c:pt idx="18">
                  <c:v>221284.5</c:v>
                </c:pt>
                <c:pt idx="19">
                  <c:v>232637.5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mempool!#REF!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mempool!$A$3:$A$25</c:f>
              <c:strCache>
                <c:ptCount val="23"/>
                <c:pt idx="0">
                  <c:v>Wed Aug 30 09:58:14 EDT 2017</c:v>
                </c:pt>
                <c:pt idx="1">
                  <c:v>Fri Sep 29 19:56:29 EDT 2017</c:v>
                </c:pt>
                <c:pt idx="2">
                  <c:v>Mon Oct 30 05:54:44 EDT 2017</c:v>
                </c:pt>
                <c:pt idx="3">
                  <c:v>Wed Nov 29 14:52:59 EST 2017</c:v>
                </c:pt>
                <c:pt idx="4">
                  <c:v>Sat Dec 30 00:51:14 EST 2017</c:v>
                </c:pt>
                <c:pt idx="5">
                  <c:v>Mon Jan 29 10:49:29 EST 2018</c:v>
                </c:pt>
                <c:pt idx="6">
                  <c:v>Wed Feb 28 20:47:44 EST 2018</c:v>
                </c:pt>
                <c:pt idx="7">
                  <c:v>Sat Mar 31 07:45:59 EDT 2018</c:v>
                </c:pt>
                <c:pt idx="8">
                  <c:v>Mon Apr 30 17:44:13 EDT 2018</c:v>
                </c:pt>
                <c:pt idx="9">
                  <c:v>Thu May 31 03:42:28 EDT 2018</c:v>
                </c:pt>
                <c:pt idx="10">
                  <c:v>Sat Jun 30 13:40:43 EDT 2018</c:v>
                </c:pt>
                <c:pt idx="11">
                  <c:v>Mon Jul 30 23:38:58 EDT 2018</c:v>
                </c:pt>
                <c:pt idx="12">
                  <c:v>Thu Aug 30 09:37:13 EDT 2018</c:v>
                </c:pt>
                <c:pt idx="13">
                  <c:v>Sat Sep 29 19:35:28 EDT 2018</c:v>
                </c:pt>
                <c:pt idx="14">
                  <c:v>Tue Oct 30 05:33:43 EDT 2018</c:v>
                </c:pt>
                <c:pt idx="15">
                  <c:v>Thu Nov 29 14:31:58 EST 2018</c:v>
                </c:pt>
                <c:pt idx="16">
                  <c:v>Sun Dec 30 00:30:12 EST 2018</c:v>
                </c:pt>
                <c:pt idx="17">
                  <c:v>Tue Jan 29 10:28:27 EST 2019</c:v>
                </c:pt>
                <c:pt idx="18">
                  <c:v>Thu Feb 28 20:26:42 EST 2019</c:v>
                </c:pt>
                <c:pt idx="19">
                  <c:v>Sun Mar 31 07:24:57 EDT 2019</c:v>
                </c:pt>
                <c:pt idx="20">
                  <c:v>Tue Apr 30 19:23:12 EDT 2019</c:v>
                </c:pt>
                <c:pt idx="21">
                  <c:v>Fri May 31 07:21:26 EDT 2019</c:v>
                </c:pt>
                <c:pt idx="22">
                  <c:v>Sun Jun 30 19:19:41 EDT 2019</c:v>
                </c:pt>
              </c:strCache>
            </c:strRef>
          </c:cat>
          <c:val>
            <c:numRef>
              <c:f>mempool!#REF!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mempool!$I$1</c:f>
              <c:strCache>
                <c:ptCount val="1"/>
                <c:pt idx="0">
                  <c:v>Upper 90%</c:v>
                </c:pt>
              </c:strCache>
            </c:strRef>
          </c:tx>
          <c:cat>
            <c:strRef>
              <c:f>mempool!$A$3:$A$25</c:f>
              <c:strCache>
                <c:ptCount val="23"/>
                <c:pt idx="0">
                  <c:v>Wed Aug 30 09:58:14 EDT 2017</c:v>
                </c:pt>
                <c:pt idx="1">
                  <c:v>Fri Sep 29 19:56:29 EDT 2017</c:v>
                </c:pt>
                <c:pt idx="2">
                  <c:v>Mon Oct 30 05:54:44 EDT 2017</c:v>
                </c:pt>
                <c:pt idx="3">
                  <c:v>Wed Nov 29 14:52:59 EST 2017</c:v>
                </c:pt>
                <c:pt idx="4">
                  <c:v>Sat Dec 30 00:51:14 EST 2017</c:v>
                </c:pt>
                <c:pt idx="5">
                  <c:v>Mon Jan 29 10:49:29 EST 2018</c:v>
                </c:pt>
                <c:pt idx="6">
                  <c:v>Wed Feb 28 20:47:44 EST 2018</c:v>
                </c:pt>
                <c:pt idx="7">
                  <c:v>Sat Mar 31 07:45:59 EDT 2018</c:v>
                </c:pt>
                <c:pt idx="8">
                  <c:v>Mon Apr 30 17:44:13 EDT 2018</c:v>
                </c:pt>
                <c:pt idx="9">
                  <c:v>Thu May 31 03:42:28 EDT 2018</c:v>
                </c:pt>
                <c:pt idx="10">
                  <c:v>Sat Jun 30 13:40:43 EDT 2018</c:v>
                </c:pt>
                <c:pt idx="11">
                  <c:v>Mon Jul 30 23:38:58 EDT 2018</c:v>
                </c:pt>
                <c:pt idx="12">
                  <c:v>Thu Aug 30 09:37:13 EDT 2018</c:v>
                </c:pt>
                <c:pt idx="13">
                  <c:v>Sat Sep 29 19:35:28 EDT 2018</c:v>
                </c:pt>
                <c:pt idx="14">
                  <c:v>Tue Oct 30 05:33:43 EDT 2018</c:v>
                </c:pt>
                <c:pt idx="15">
                  <c:v>Thu Nov 29 14:31:58 EST 2018</c:v>
                </c:pt>
                <c:pt idx="16">
                  <c:v>Sun Dec 30 00:30:12 EST 2018</c:v>
                </c:pt>
                <c:pt idx="17">
                  <c:v>Tue Jan 29 10:28:27 EST 2019</c:v>
                </c:pt>
                <c:pt idx="18">
                  <c:v>Thu Feb 28 20:26:42 EST 2019</c:v>
                </c:pt>
                <c:pt idx="19">
                  <c:v>Sun Mar 31 07:24:57 EDT 2019</c:v>
                </c:pt>
                <c:pt idx="20">
                  <c:v>Tue Apr 30 19:23:12 EDT 2019</c:v>
                </c:pt>
                <c:pt idx="21">
                  <c:v>Fri May 31 07:21:26 EDT 2019</c:v>
                </c:pt>
                <c:pt idx="22">
                  <c:v>Sun Jun 30 19:19:41 EDT 2019</c:v>
                </c:pt>
              </c:strCache>
            </c:strRef>
          </c:cat>
          <c:val>
            <c:numRef>
              <c:f>mempool!$I$3:$I$25</c:f>
              <c:numCache>
                <c:formatCode>General</c:formatCode>
                <c:ptCount val="23"/>
                <c:pt idx="0">
                  <c:v>35195.822658339275</c:v>
                </c:pt>
                <c:pt idx="1">
                  <c:v>42699.211557378636</c:v>
                </c:pt>
                <c:pt idx="2">
                  <c:v>45744.387072553669</c:v>
                </c:pt>
                <c:pt idx="3">
                  <c:v>52278.803809901838</c:v>
                </c:pt>
                <c:pt idx="4">
                  <c:v>39701.134103829543</c:v>
                </c:pt>
                <c:pt idx="5">
                  <c:v>37278.727403935198</c:v>
                </c:pt>
                <c:pt idx="6">
                  <c:v>47097.841388422392</c:v>
                </c:pt>
                <c:pt idx="7">
                  <c:v>55374.442348008924</c:v>
                </c:pt>
                <c:pt idx="8">
                  <c:v>69259.63381681699</c:v>
                </c:pt>
                <c:pt idx="9">
                  <c:v>88496.979807734111</c:v>
                </c:pt>
                <c:pt idx="10">
                  <c:v>101111.27515637466</c:v>
                </c:pt>
                <c:pt idx="11">
                  <c:v>111489.72883980739</c:v>
                </c:pt>
                <c:pt idx="12">
                  <c:v>122901.1535116733</c:v>
                </c:pt>
                <c:pt idx="13">
                  <c:v>136663.0616493398</c:v>
                </c:pt>
                <c:pt idx="14">
                  <c:v>151258.64217413354</c:v>
                </c:pt>
                <c:pt idx="15">
                  <c:v>172368.83398050323</c:v>
                </c:pt>
                <c:pt idx="16">
                  <c:v>188025.53889155365</c:v>
                </c:pt>
                <c:pt idx="17">
                  <c:v>197382.93818455984</c:v>
                </c:pt>
                <c:pt idx="18">
                  <c:v>221326.10681754895</c:v>
                </c:pt>
                <c:pt idx="19">
                  <c:v>232754.81212145006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mempool!$J$1</c:f>
              <c:strCache>
                <c:ptCount val="1"/>
                <c:pt idx="0">
                  <c:v>Lower 90%</c:v>
                </c:pt>
              </c:strCache>
            </c:strRef>
          </c:tx>
          <c:val>
            <c:numRef>
              <c:f>mempool!$J$3:$J$25</c:f>
              <c:numCache>
                <c:formatCode>General</c:formatCode>
                <c:ptCount val="23"/>
                <c:pt idx="0">
                  <c:v>34855.177341660725</c:v>
                </c:pt>
                <c:pt idx="1">
                  <c:v>42148.288442621364</c:v>
                </c:pt>
                <c:pt idx="2">
                  <c:v>45409.612927446331</c:v>
                </c:pt>
                <c:pt idx="3">
                  <c:v>51858.696190098162</c:v>
                </c:pt>
                <c:pt idx="4">
                  <c:v>39155.365896170457</c:v>
                </c:pt>
                <c:pt idx="5">
                  <c:v>37012.272596064802</c:v>
                </c:pt>
                <c:pt idx="6">
                  <c:v>46439.658611577608</c:v>
                </c:pt>
                <c:pt idx="7">
                  <c:v>55062.057651991076</c:v>
                </c:pt>
                <c:pt idx="8">
                  <c:v>68656.36618318301</c:v>
                </c:pt>
                <c:pt idx="9">
                  <c:v>87830.020192265889</c:v>
                </c:pt>
                <c:pt idx="10">
                  <c:v>100225.72484362534</c:v>
                </c:pt>
                <c:pt idx="11">
                  <c:v>110925.27116019261</c:v>
                </c:pt>
                <c:pt idx="12">
                  <c:v>122109.8464883267</c:v>
                </c:pt>
                <c:pt idx="13">
                  <c:v>136575.9383506602</c:v>
                </c:pt>
                <c:pt idx="14">
                  <c:v>151186.35782586646</c:v>
                </c:pt>
                <c:pt idx="15">
                  <c:v>171892.16601949677</c:v>
                </c:pt>
                <c:pt idx="16">
                  <c:v>187755.46110844635</c:v>
                </c:pt>
                <c:pt idx="17">
                  <c:v>197169.06181544016</c:v>
                </c:pt>
                <c:pt idx="18">
                  <c:v>221242.89318245105</c:v>
                </c:pt>
                <c:pt idx="19">
                  <c:v>232520.18787854994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25056"/>
        <c:axId val="64930944"/>
      </c:lineChart>
      <c:catAx>
        <c:axId val="64925056"/>
        <c:scaling>
          <c:orientation val="minMax"/>
        </c:scaling>
        <c:delete val="1"/>
        <c:axPos val="b"/>
        <c:majorTickMark val="out"/>
        <c:minorTickMark val="none"/>
        <c:tickLblPos val="nextTo"/>
        <c:crossAx val="64930944"/>
        <c:crosses val="autoZero"/>
        <c:auto val="1"/>
        <c:lblAlgn val="ctr"/>
        <c:lblOffset val="100"/>
        <c:noMultiLvlLbl val="0"/>
      </c:catAx>
      <c:valAx>
        <c:axId val="64930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Supply</a:t>
                </a:r>
                <a:r>
                  <a:rPr lang="en-US" baseline="0"/>
                  <a:t> of BTC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925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699973943934974"/>
          <c:y val="0.15085848643919511"/>
          <c:w val="0.10300029307348314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fee_per_byte!$G$1</c:f>
              <c:strCache>
                <c:ptCount val="1"/>
                <c:pt idx="0">
                  <c:v>Simulation Average</c:v>
                </c:pt>
              </c:strCache>
            </c:strRef>
          </c:tx>
          <c:cat>
            <c:strRef>
              <c:f>fee_per_byte!$A$3:$A$25</c:f>
              <c:strCache>
                <c:ptCount val="23"/>
                <c:pt idx="0">
                  <c:v>Wed Aug 30 09:58:14 EDT 2017</c:v>
                </c:pt>
                <c:pt idx="1">
                  <c:v>Fri Sep 29 19:56:29 EDT 2017</c:v>
                </c:pt>
                <c:pt idx="2">
                  <c:v>Mon Oct 30 05:54:44 EDT 2017</c:v>
                </c:pt>
                <c:pt idx="3">
                  <c:v>Wed Nov 29 14:52:59 EST 2017</c:v>
                </c:pt>
                <c:pt idx="4">
                  <c:v>Sat Dec 30 00:51:14 EST 2017</c:v>
                </c:pt>
                <c:pt idx="5">
                  <c:v>Mon Jan 29 10:49:29 EST 2018</c:v>
                </c:pt>
                <c:pt idx="6">
                  <c:v>Wed Feb 28 20:47:44 EST 2018</c:v>
                </c:pt>
                <c:pt idx="7">
                  <c:v>Sat Mar 31 07:45:59 EDT 2018</c:v>
                </c:pt>
                <c:pt idx="8">
                  <c:v>Mon Apr 30 17:44:13 EDT 2018</c:v>
                </c:pt>
                <c:pt idx="9">
                  <c:v>Thu May 31 03:42:28 EDT 2018</c:v>
                </c:pt>
                <c:pt idx="10">
                  <c:v>Sat Jun 30 13:40:43 EDT 2018</c:v>
                </c:pt>
                <c:pt idx="11">
                  <c:v>Mon Jul 30 23:38:58 EDT 2018</c:v>
                </c:pt>
                <c:pt idx="12">
                  <c:v>Thu Aug 30 09:37:13 EDT 2018</c:v>
                </c:pt>
                <c:pt idx="13">
                  <c:v>Sat Sep 29 19:35:28 EDT 2018</c:v>
                </c:pt>
                <c:pt idx="14">
                  <c:v>Tue Oct 30 05:33:43 EDT 2018</c:v>
                </c:pt>
                <c:pt idx="15">
                  <c:v>Thu Nov 29 14:31:58 EST 2018</c:v>
                </c:pt>
                <c:pt idx="16">
                  <c:v>Sun Dec 30 00:30:12 EST 2018</c:v>
                </c:pt>
                <c:pt idx="17">
                  <c:v>Tue Jan 29 10:28:27 EST 2019</c:v>
                </c:pt>
                <c:pt idx="18">
                  <c:v>Thu Feb 28 20:26:42 EST 2019</c:v>
                </c:pt>
                <c:pt idx="19">
                  <c:v>Sun Mar 31 07:24:57 EDT 2019</c:v>
                </c:pt>
                <c:pt idx="20">
                  <c:v>Tue Apr 30 19:23:12 EDT 2019</c:v>
                </c:pt>
                <c:pt idx="21">
                  <c:v>Fri May 31 07:21:26 EDT 2019</c:v>
                </c:pt>
                <c:pt idx="22">
                  <c:v>Sun Jun 30 19:19:41 EDT 2019</c:v>
                </c:pt>
              </c:strCache>
            </c:strRef>
          </c:cat>
          <c:val>
            <c:numRef>
              <c:f>fee_per_byte!$G$3:$G$25</c:f>
              <c:numCache>
                <c:formatCode>General</c:formatCode>
                <c:ptCount val="23"/>
                <c:pt idx="0">
                  <c:v>156.17500000000001</c:v>
                </c:pt>
                <c:pt idx="1">
                  <c:v>159.29249999999999</c:v>
                </c:pt>
                <c:pt idx="2">
                  <c:v>161.05250000000001</c:v>
                </c:pt>
                <c:pt idx="3">
                  <c:v>163.54</c:v>
                </c:pt>
                <c:pt idx="4">
                  <c:v>161.39750000000001</c:v>
                </c:pt>
                <c:pt idx="5">
                  <c:v>155.02500000000001</c:v>
                </c:pt>
                <c:pt idx="6">
                  <c:v>158.30000000000001</c:v>
                </c:pt>
                <c:pt idx="7">
                  <c:v>162.23250000000002</c:v>
                </c:pt>
                <c:pt idx="8">
                  <c:v>166.61500000000001</c:v>
                </c:pt>
                <c:pt idx="9">
                  <c:v>170.5275</c:v>
                </c:pt>
                <c:pt idx="10">
                  <c:v>175.48749999999998</c:v>
                </c:pt>
                <c:pt idx="11">
                  <c:v>179.55500000000001</c:v>
                </c:pt>
                <c:pt idx="12">
                  <c:v>183.77500000000001</c:v>
                </c:pt>
                <c:pt idx="13">
                  <c:v>186.72</c:v>
                </c:pt>
                <c:pt idx="14">
                  <c:v>191.29</c:v>
                </c:pt>
                <c:pt idx="15">
                  <c:v>195.16499999999999</c:v>
                </c:pt>
                <c:pt idx="16">
                  <c:v>199.37</c:v>
                </c:pt>
                <c:pt idx="17">
                  <c:v>202.70499999999998</c:v>
                </c:pt>
                <c:pt idx="18">
                  <c:v>206.905</c:v>
                </c:pt>
                <c:pt idx="19">
                  <c:v>210.26499999999999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fee_per_byte!$I$1</c:f>
              <c:strCache>
                <c:ptCount val="1"/>
                <c:pt idx="0">
                  <c:v>Upper 90%</c:v>
                </c:pt>
              </c:strCache>
            </c:strRef>
          </c:tx>
          <c:cat>
            <c:strRef>
              <c:f>fee_per_byte!$A$3:$A$25</c:f>
              <c:strCache>
                <c:ptCount val="23"/>
                <c:pt idx="0">
                  <c:v>Wed Aug 30 09:58:14 EDT 2017</c:v>
                </c:pt>
                <c:pt idx="1">
                  <c:v>Fri Sep 29 19:56:29 EDT 2017</c:v>
                </c:pt>
                <c:pt idx="2">
                  <c:v>Mon Oct 30 05:54:44 EDT 2017</c:v>
                </c:pt>
                <c:pt idx="3">
                  <c:v>Wed Nov 29 14:52:59 EST 2017</c:v>
                </c:pt>
                <c:pt idx="4">
                  <c:v>Sat Dec 30 00:51:14 EST 2017</c:v>
                </c:pt>
                <c:pt idx="5">
                  <c:v>Mon Jan 29 10:49:29 EST 2018</c:v>
                </c:pt>
                <c:pt idx="6">
                  <c:v>Wed Feb 28 20:47:44 EST 2018</c:v>
                </c:pt>
                <c:pt idx="7">
                  <c:v>Sat Mar 31 07:45:59 EDT 2018</c:v>
                </c:pt>
                <c:pt idx="8">
                  <c:v>Mon Apr 30 17:44:13 EDT 2018</c:v>
                </c:pt>
                <c:pt idx="9">
                  <c:v>Thu May 31 03:42:28 EDT 2018</c:v>
                </c:pt>
                <c:pt idx="10">
                  <c:v>Sat Jun 30 13:40:43 EDT 2018</c:v>
                </c:pt>
                <c:pt idx="11">
                  <c:v>Mon Jul 30 23:38:58 EDT 2018</c:v>
                </c:pt>
                <c:pt idx="12">
                  <c:v>Thu Aug 30 09:37:13 EDT 2018</c:v>
                </c:pt>
                <c:pt idx="13">
                  <c:v>Sat Sep 29 19:35:28 EDT 2018</c:v>
                </c:pt>
                <c:pt idx="14">
                  <c:v>Tue Oct 30 05:33:43 EDT 2018</c:v>
                </c:pt>
                <c:pt idx="15">
                  <c:v>Thu Nov 29 14:31:58 EST 2018</c:v>
                </c:pt>
                <c:pt idx="16">
                  <c:v>Sun Dec 30 00:30:12 EST 2018</c:v>
                </c:pt>
                <c:pt idx="17">
                  <c:v>Tue Jan 29 10:28:27 EST 2019</c:v>
                </c:pt>
                <c:pt idx="18">
                  <c:v>Thu Feb 28 20:26:42 EST 2019</c:v>
                </c:pt>
                <c:pt idx="19">
                  <c:v>Sun Mar 31 07:24:57 EDT 2019</c:v>
                </c:pt>
                <c:pt idx="20">
                  <c:v>Tue Apr 30 19:23:12 EDT 2019</c:v>
                </c:pt>
                <c:pt idx="21">
                  <c:v>Fri May 31 07:21:26 EDT 2019</c:v>
                </c:pt>
                <c:pt idx="22">
                  <c:v>Sun Jun 30 19:19:41 EDT 2019</c:v>
                </c:pt>
              </c:strCache>
            </c:strRef>
          </c:cat>
          <c:val>
            <c:numRef>
              <c:f>fee_per_byte!$I$3:$I$25</c:f>
              <c:numCache>
                <c:formatCode>General</c:formatCode>
                <c:ptCount val="23"/>
                <c:pt idx="0">
                  <c:v>156.19546944848636</c:v>
                </c:pt>
                <c:pt idx="1">
                  <c:v>159.33194642457636</c:v>
                </c:pt>
                <c:pt idx="2">
                  <c:v>161.08501354552865</c:v>
                </c:pt>
                <c:pt idx="3">
                  <c:v>163.54875693706106</c:v>
                </c:pt>
                <c:pt idx="4">
                  <c:v>161.4414818921384</c:v>
                </c:pt>
                <c:pt idx="5">
                  <c:v>155.05541695782566</c:v>
                </c:pt>
                <c:pt idx="6">
                  <c:v>158.311521336499</c:v>
                </c:pt>
                <c:pt idx="7">
                  <c:v>162.25727906464837</c:v>
                </c:pt>
                <c:pt idx="8">
                  <c:v>166.64723786075709</c:v>
                </c:pt>
                <c:pt idx="9">
                  <c:v>170.54369147490434</c:v>
                </c:pt>
                <c:pt idx="10">
                  <c:v>175.49761346982402</c:v>
                </c:pt>
                <c:pt idx="11">
                  <c:v>179.56943909845532</c:v>
                </c:pt>
                <c:pt idx="12">
                  <c:v>183.78632913878803</c:v>
                </c:pt>
                <c:pt idx="13">
                  <c:v>186.72710847923955</c:v>
                </c:pt>
                <c:pt idx="14">
                  <c:v>191.29399851957223</c:v>
                </c:pt>
                <c:pt idx="15">
                  <c:v>195.16655497983365</c:v>
                </c:pt>
                <c:pt idx="16">
                  <c:v>199.37310995966729</c:v>
                </c:pt>
                <c:pt idx="17">
                  <c:v>202.71366345907319</c:v>
                </c:pt>
                <c:pt idx="18">
                  <c:v>206.91899481850285</c:v>
                </c:pt>
                <c:pt idx="19">
                  <c:v>210.27588485883552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fee_per_byte!$J$1</c:f>
              <c:strCache>
                <c:ptCount val="1"/>
                <c:pt idx="0">
                  <c:v>Lower 90%</c:v>
                </c:pt>
              </c:strCache>
            </c:strRef>
          </c:tx>
          <c:val>
            <c:numRef>
              <c:f>fee_per_byte!$J$3:$J$25</c:f>
              <c:numCache>
                <c:formatCode>General</c:formatCode>
                <c:ptCount val="23"/>
                <c:pt idx="0">
                  <c:v>156.15453055151366</c:v>
                </c:pt>
                <c:pt idx="1">
                  <c:v>159.25305357542362</c:v>
                </c:pt>
                <c:pt idx="2">
                  <c:v>161.01998645447136</c:v>
                </c:pt>
                <c:pt idx="3">
                  <c:v>163.53124306293893</c:v>
                </c:pt>
                <c:pt idx="4">
                  <c:v>161.35351810786162</c:v>
                </c:pt>
                <c:pt idx="5">
                  <c:v>154.99458304217436</c:v>
                </c:pt>
                <c:pt idx="6">
                  <c:v>158.28847866350102</c:v>
                </c:pt>
                <c:pt idx="7">
                  <c:v>162.20772093535166</c:v>
                </c:pt>
                <c:pt idx="8">
                  <c:v>166.58276213924293</c:v>
                </c:pt>
                <c:pt idx="9">
                  <c:v>170.51130852509567</c:v>
                </c:pt>
                <c:pt idx="10">
                  <c:v>175.47738653017595</c:v>
                </c:pt>
                <c:pt idx="11">
                  <c:v>179.54056090154469</c:v>
                </c:pt>
                <c:pt idx="12">
                  <c:v>183.76367086121198</c:v>
                </c:pt>
                <c:pt idx="13">
                  <c:v>186.71289152076045</c:v>
                </c:pt>
                <c:pt idx="14">
                  <c:v>191.28600148042776</c:v>
                </c:pt>
                <c:pt idx="15">
                  <c:v>195.16344502016634</c:v>
                </c:pt>
                <c:pt idx="16">
                  <c:v>199.36689004033272</c:v>
                </c:pt>
                <c:pt idx="17">
                  <c:v>202.69633654092678</c:v>
                </c:pt>
                <c:pt idx="18">
                  <c:v>206.89100518149715</c:v>
                </c:pt>
                <c:pt idx="19">
                  <c:v>210.25411514116445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57056"/>
        <c:axId val="64962944"/>
      </c:lineChart>
      <c:catAx>
        <c:axId val="64957056"/>
        <c:scaling>
          <c:orientation val="minMax"/>
        </c:scaling>
        <c:delete val="1"/>
        <c:axPos val="b"/>
        <c:majorTickMark val="out"/>
        <c:minorTickMark val="none"/>
        <c:tickLblPos val="nextTo"/>
        <c:crossAx val="64962944"/>
        <c:crosses val="autoZero"/>
        <c:auto val="1"/>
        <c:lblAlgn val="ctr"/>
        <c:lblOffset val="100"/>
        <c:noMultiLvlLbl val="0"/>
      </c:catAx>
      <c:valAx>
        <c:axId val="64962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Supply</a:t>
                </a:r>
                <a:r>
                  <a:rPr lang="en-US" baseline="0"/>
                  <a:t> of BTC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957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699973943934974"/>
          <c:y val="0.15085848643919511"/>
          <c:w val="0.10300029307348314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1581150</xdr:colOff>
      <xdr:row>27</xdr:row>
      <xdr:rowOff>157162</xdr:rowOff>
    </xdr:from>
    <xdr:to>
      <xdr:col>8</xdr:col>
      <xdr:colOff>447675</xdr:colOff>
      <xdr:row>42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28</xdr:row>
      <xdr:rowOff>0</xdr:rowOff>
    </xdr:from>
    <xdr:to>
      <xdr:col>10</xdr:col>
      <xdr:colOff>504824</xdr:colOff>
      <xdr:row>42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29</xdr:row>
      <xdr:rowOff>0</xdr:rowOff>
    </xdr:from>
    <xdr:to>
      <xdr:col>11</xdr:col>
      <xdr:colOff>0</xdr:colOff>
      <xdr:row>43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28</xdr:row>
      <xdr:rowOff>0</xdr:rowOff>
    </xdr:from>
    <xdr:to>
      <xdr:col>11</xdr:col>
      <xdr:colOff>514350</xdr:colOff>
      <xdr:row>42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28</xdr:row>
      <xdr:rowOff>0</xdr:rowOff>
    </xdr:from>
    <xdr:to>
      <xdr:col>11</xdr:col>
      <xdr:colOff>514350</xdr:colOff>
      <xdr:row>42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F2" sqref="F2:F13"/>
    </sheetView>
  </sheetViews>
  <sheetFormatPr defaultRowHeight="15" x14ac:dyDescent="0.25"/>
  <cols>
    <col min="1" max="1" width="26.5703125" bestFit="1" customWidth="1"/>
    <col min="3" max="4" width="10" bestFit="1" customWidth="1"/>
    <col min="8" max="8" width="8.7109375" customWidth="1"/>
    <col min="9" max="9" width="10.5703125" bestFit="1" customWidth="1"/>
  </cols>
  <sheetData>
    <row r="1" spans="1:10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8</v>
      </c>
      <c r="H1" s="1" t="s">
        <v>7</v>
      </c>
      <c r="I1" s="1" t="s">
        <v>9</v>
      </c>
      <c r="J1" s="1" t="s">
        <v>10</v>
      </c>
    </row>
    <row r="2" spans="1:10" x14ac:dyDescent="0.25">
      <c r="A2" s="4" t="s">
        <v>11</v>
      </c>
      <c r="B2" s="4">
        <v>4499940</v>
      </c>
      <c r="C2" s="25">
        <v>243480000</v>
      </c>
      <c r="D2" s="30">
        <v>243480000</v>
      </c>
      <c r="E2" s="36">
        <v>243480000</v>
      </c>
      <c r="F2" s="41">
        <v>243480000</v>
      </c>
      <c r="G2">
        <f t="shared" ref="G2:G25" si="0">AVERAGE(C2:F2)</f>
        <v>243480000</v>
      </c>
      <c r="H2" s="2">
        <f t="shared" ref="H2:H25" si="1">_xlfn.STDEV.P(C2:F2)/G2</f>
        <v>0</v>
      </c>
      <c r="I2" t="e">
        <f>CONFIDENCE(0.95,H2,8)+G2</f>
        <v>#NUM!</v>
      </c>
      <c r="J2" t="e">
        <f>-CONFIDENCE(0.95,H2,8)+G2</f>
        <v>#NUM!</v>
      </c>
    </row>
    <row r="3" spans="1:10" x14ac:dyDescent="0.25">
      <c r="A3" s="4" t="s">
        <v>12</v>
      </c>
      <c r="B3" s="4">
        <v>4543738.2479999997</v>
      </c>
      <c r="C3" s="25">
        <v>251440433</v>
      </c>
      <c r="D3" s="30">
        <v>251519162</v>
      </c>
      <c r="E3" s="36">
        <v>251487479</v>
      </c>
      <c r="F3" s="41">
        <v>251469132</v>
      </c>
      <c r="G3">
        <f t="shared" si="0"/>
        <v>251479051.5</v>
      </c>
      <c r="H3" s="2">
        <f t="shared" si="1"/>
        <v>1.1368927241340352E-4</v>
      </c>
      <c r="I3" s="3">
        <f>CONFIDENCE(0.9,H3*G3,8)+G3</f>
        <v>251480321.71728271</v>
      </c>
      <c r="J3" s="3">
        <f>-CONFIDENCE(0.9,H3*G3,8)+G3</f>
        <v>251477781.28271729</v>
      </c>
    </row>
    <row r="4" spans="1:10" x14ac:dyDescent="0.25">
      <c r="A4" s="4" t="s">
        <v>13</v>
      </c>
      <c r="B4" s="4">
        <v>4587536.4959999993</v>
      </c>
      <c r="C4" s="25">
        <v>259515873</v>
      </c>
      <c r="D4" s="30">
        <v>259594669</v>
      </c>
      <c r="E4" s="36">
        <v>259681817</v>
      </c>
      <c r="F4" s="41">
        <v>259607466</v>
      </c>
      <c r="G4">
        <f t="shared" si="0"/>
        <v>259599956.25</v>
      </c>
      <c r="H4" s="2">
        <f t="shared" si="1"/>
        <v>2.2671325320278163E-4</v>
      </c>
      <c r="I4" s="3">
        <f t="shared" ref="I4:I25" si="2">CONFIDENCE(0.9,H4*G4,8)+G4</f>
        <v>259602571.0485805</v>
      </c>
      <c r="J4" s="3">
        <f t="shared" ref="J4:J25" si="3">-CONFIDENCE(0.9,H4*G4,8)+G4</f>
        <v>259597341.4514195</v>
      </c>
    </row>
    <row r="5" spans="1:10" x14ac:dyDescent="0.25">
      <c r="A5" s="4" t="s">
        <v>14</v>
      </c>
      <c r="B5" s="4">
        <v>4631334.743999999</v>
      </c>
      <c r="C5" s="25">
        <v>267854175</v>
      </c>
      <c r="D5" s="30">
        <v>267839154</v>
      </c>
      <c r="E5" s="36">
        <v>268029499</v>
      </c>
      <c r="F5" s="41">
        <v>267947500</v>
      </c>
      <c r="G5">
        <f t="shared" si="0"/>
        <v>267917582</v>
      </c>
      <c r="H5" s="2">
        <f t="shared" si="1"/>
        <v>2.8664888236462301E-4</v>
      </c>
      <c r="I5" s="3">
        <f t="shared" si="2"/>
        <v>267920993.99341652</v>
      </c>
      <c r="J5" s="3">
        <f t="shared" si="3"/>
        <v>267914170.00658348</v>
      </c>
    </row>
    <row r="6" spans="1:10" x14ac:dyDescent="0.25">
      <c r="A6" s="4" t="s">
        <v>15</v>
      </c>
      <c r="B6" s="4">
        <v>4675132.9919999987</v>
      </c>
      <c r="C6" s="25">
        <v>276340766</v>
      </c>
      <c r="D6" s="30">
        <v>276294773</v>
      </c>
      <c r="E6" s="36">
        <v>276513359</v>
      </c>
      <c r="F6" s="41">
        <v>276427676</v>
      </c>
      <c r="G6">
        <f t="shared" si="0"/>
        <v>276394143.5</v>
      </c>
      <c r="H6" s="2">
        <f t="shared" si="1"/>
        <v>3.0303181994055783E-4</v>
      </c>
      <c r="I6" s="3">
        <f t="shared" si="2"/>
        <v>276397864.62095857</v>
      </c>
      <c r="J6" s="3">
        <f t="shared" si="3"/>
        <v>276390422.37904143</v>
      </c>
    </row>
    <row r="7" spans="1:10" x14ac:dyDescent="0.25">
      <c r="A7" s="4" t="s">
        <v>16</v>
      </c>
      <c r="B7" s="4">
        <v>4718931.2399999984</v>
      </c>
      <c r="C7" s="25">
        <v>285315580</v>
      </c>
      <c r="D7" s="30">
        <v>285110277</v>
      </c>
      <c r="E7" s="36">
        <v>285455609</v>
      </c>
      <c r="F7" s="41">
        <v>285328215</v>
      </c>
      <c r="G7">
        <f t="shared" si="0"/>
        <v>285302420.25</v>
      </c>
      <c r="H7" s="2">
        <f t="shared" si="1"/>
        <v>4.3363737844615062E-4</v>
      </c>
      <c r="I7" s="3">
        <f t="shared" si="2"/>
        <v>285307916.78354526</v>
      </c>
      <c r="J7" s="3">
        <f t="shared" si="3"/>
        <v>285296923.71645474</v>
      </c>
    </row>
    <row r="8" spans="1:10" x14ac:dyDescent="0.25">
      <c r="A8" s="4" t="s">
        <v>17</v>
      </c>
      <c r="B8" s="4">
        <v>4762729.487999998</v>
      </c>
      <c r="C8" s="25">
        <v>294975869</v>
      </c>
      <c r="D8" s="30">
        <v>294691401</v>
      </c>
      <c r="E8" s="36">
        <v>295066419</v>
      </c>
      <c r="F8" s="41">
        <v>295027449</v>
      </c>
      <c r="G8">
        <f t="shared" si="0"/>
        <v>294940284.5</v>
      </c>
      <c r="H8" s="2">
        <f t="shared" si="1"/>
        <v>4.9921493495700537E-4</v>
      </c>
      <c r="I8" s="3">
        <f t="shared" si="2"/>
        <v>294946826.01559633</v>
      </c>
      <c r="J8" s="3">
        <f t="shared" si="3"/>
        <v>294933742.98440367</v>
      </c>
    </row>
    <row r="9" spans="1:10" x14ac:dyDescent="0.25">
      <c r="A9" s="4" t="s">
        <v>18</v>
      </c>
      <c r="B9" s="4">
        <v>4806527.7359999977</v>
      </c>
      <c r="C9" s="25">
        <v>304743387</v>
      </c>
      <c r="D9" s="30">
        <v>304471405</v>
      </c>
      <c r="E9" s="36">
        <v>304883535</v>
      </c>
      <c r="F9" s="41">
        <v>304789831</v>
      </c>
      <c r="G9">
        <f t="shared" si="0"/>
        <v>304722039.5</v>
      </c>
      <c r="H9" s="2">
        <f t="shared" si="1"/>
        <v>5.0293769710605069E-4</v>
      </c>
      <c r="I9" s="3">
        <f t="shared" si="2"/>
        <v>304728848.36576092</v>
      </c>
      <c r="J9" s="3">
        <f t="shared" si="3"/>
        <v>304715230.63423908</v>
      </c>
    </row>
    <row r="10" spans="1:10" x14ac:dyDescent="0.25">
      <c r="A10" s="4" t="s">
        <v>19</v>
      </c>
      <c r="B10" s="4">
        <v>4850325.9839999974</v>
      </c>
      <c r="C10" s="25">
        <v>314600667</v>
      </c>
      <c r="D10" s="30">
        <v>314392484</v>
      </c>
      <c r="E10" s="36">
        <v>314696823</v>
      </c>
      <c r="F10" s="41">
        <v>314643755</v>
      </c>
      <c r="G10">
        <f t="shared" si="0"/>
        <v>314583432.25</v>
      </c>
      <c r="H10" s="2">
        <f t="shared" si="1"/>
        <v>3.6678586218161696E-4</v>
      </c>
      <c r="I10" s="3">
        <f t="shared" si="2"/>
        <v>314588558.56336564</v>
      </c>
      <c r="J10" s="3">
        <f t="shared" si="3"/>
        <v>314578305.93663436</v>
      </c>
    </row>
    <row r="11" spans="1:10" x14ac:dyDescent="0.25">
      <c r="A11" s="4" t="s">
        <v>20</v>
      </c>
      <c r="B11" s="4">
        <v>4894124.231999997</v>
      </c>
      <c r="C11" s="25">
        <v>324579862</v>
      </c>
      <c r="D11" s="30">
        <v>324268254</v>
      </c>
      <c r="E11" s="36">
        <v>324560687</v>
      </c>
      <c r="F11" s="41">
        <v>324588882</v>
      </c>
      <c r="G11">
        <f t="shared" si="0"/>
        <v>324499421.25</v>
      </c>
      <c r="H11" s="2">
        <f t="shared" si="1"/>
        <v>4.1248849629764775E-4</v>
      </c>
      <c r="I11" s="3">
        <f t="shared" si="2"/>
        <v>324505368.03838503</v>
      </c>
      <c r="J11" s="3">
        <f t="shared" si="3"/>
        <v>324493474.46161497</v>
      </c>
    </row>
    <row r="12" spans="1:10" x14ac:dyDescent="0.25">
      <c r="A12" s="4" t="s">
        <v>21</v>
      </c>
      <c r="B12" s="4">
        <v>4937922.4799999967</v>
      </c>
      <c r="C12" s="25">
        <v>334621317</v>
      </c>
      <c r="D12" s="30">
        <v>334242552</v>
      </c>
      <c r="E12" s="36">
        <v>334522497</v>
      </c>
      <c r="F12" s="41">
        <v>334583296</v>
      </c>
      <c r="G12">
        <f t="shared" si="0"/>
        <v>334492415.5</v>
      </c>
      <c r="H12" s="2">
        <f t="shared" si="1"/>
        <v>4.4396261446911622E-4</v>
      </c>
      <c r="I12" s="3">
        <f t="shared" si="2"/>
        <v>334499013.15180612</v>
      </c>
      <c r="J12" s="3">
        <f t="shared" si="3"/>
        <v>334485817.84819388</v>
      </c>
    </row>
    <row r="13" spans="1:10" x14ac:dyDescent="0.25">
      <c r="A13" s="4" t="s">
        <v>22</v>
      </c>
      <c r="B13" s="4">
        <v>4981720.7279999964</v>
      </c>
      <c r="C13" s="25">
        <v>344641417</v>
      </c>
      <c r="D13" s="30">
        <v>344238715</v>
      </c>
      <c r="E13" s="36">
        <v>344521510</v>
      </c>
      <c r="F13" s="41">
        <v>344569545</v>
      </c>
      <c r="G13">
        <f t="shared" si="0"/>
        <v>344492796.75</v>
      </c>
      <c r="H13" s="2">
        <f t="shared" si="1"/>
        <v>4.4347677730300819E-4</v>
      </c>
      <c r="I13" s="3">
        <f t="shared" si="2"/>
        <v>344499584.21721703</v>
      </c>
      <c r="J13" s="3">
        <f t="shared" si="3"/>
        <v>344486009.28278297</v>
      </c>
    </row>
    <row r="14" spans="1:10" x14ac:dyDescent="0.25">
      <c r="A14" s="4" t="s">
        <v>23</v>
      </c>
      <c r="B14" s="4">
        <v>5025518.9759999961</v>
      </c>
      <c r="C14" s="25">
        <v>354685280</v>
      </c>
      <c r="D14" s="30">
        <v>354316433</v>
      </c>
      <c r="E14" s="15"/>
      <c r="F14" s="20"/>
      <c r="G14">
        <f t="shared" si="0"/>
        <v>354500856.5</v>
      </c>
      <c r="H14" s="2">
        <f t="shared" si="1"/>
        <v>5.2023428609121003E-4</v>
      </c>
      <c r="I14" s="3">
        <f t="shared" si="2"/>
        <v>354509050.06638145</v>
      </c>
      <c r="J14" s="3">
        <f t="shared" si="3"/>
        <v>354492662.93361855</v>
      </c>
    </row>
    <row r="15" spans="1:10" x14ac:dyDescent="0.25">
      <c r="A15" s="4" t="s">
        <v>24</v>
      </c>
      <c r="B15" s="4">
        <v>5069317.2239999957</v>
      </c>
      <c r="C15" s="25">
        <v>364834831</v>
      </c>
      <c r="D15" s="30">
        <v>364407442</v>
      </c>
      <c r="E15" s="15"/>
      <c r="F15" s="20"/>
      <c r="G15">
        <f t="shared" si="0"/>
        <v>364621136.5</v>
      </c>
      <c r="H15" s="2">
        <f t="shared" si="1"/>
        <v>5.8607271660456798E-4</v>
      </c>
      <c r="I15" s="3">
        <f t="shared" si="2"/>
        <v>364630630.51823032</v>
      </c>
      <c r="J15" s="3">
        <f t="shared" si="3"/>
        <v>364611642.48176968</v>
      </c>
    </row>
    <row r="16" spans="1:10" x14ac:dyDescent="0.25">
      <c r="A16" s="4" t="s">
        <v>25</v>
      </c>
      <c r="B16" s="4">
        <v>5113115.4719999954</v>
      </c>
      <c r="C16" s="25">
        <v>375081228</v>
      </c>
      <c r="D16" s="30">
        <v>374684204</v>
      </c>
      <c r="E16" s="15"/>
      <c r="F16" s="20"/>
      <c r="G16">
        <f t="shared" si="0"/>
        <v>374882716</v>
      </c>
      <c r="H16" s="2">
        <f t="shared" si="1"/>
        <v>5.2953094802055372E-4</v>
      </c>
      <c r="I16" s="3">
        <f t="shared" si="2"/>
        <v>374891535.49019247</v>
      </c>
      <c r="J16" s="3">
        <f t="shared" si="3"/>
        <v>374873896.50980753</v>
      </c>
    </row>
    <row r="17" spans="1:10" x14ac:dyDescent="0.25">
      <c r="A17" s="4" t="s">
        <v>26</v>
      </c>
      <c r="B17" s="4">
        <v>5156913.7199999951</v>
      </c>
      <c r="C17" s="25">
        <v>385359934</v>
      </c>
      <c r="D17" s="30">
        <v>384983173</v>
      </c>
      <c r="E17" s="15"/>
      <c r="F17" s="20"/>
      <c r="G17">
        <f t="shared" si="0"/>
        <v>385171553.5</v>
      </c>
      <c r="H17" s="2">
        <f t="shared" si="1"/>
        <v>4.8908206820626491E-4</v>
      </c>
      <c r="I17" s="3">
        <f t="shared" si="2"/>
        <v>385179922.86795866</v>
      </c>
      <c r="J17" s="3">
        <f t="shared" si="3"/>
        <v>385163184.13204134</v>
      </c>
    </row>
    <row r="18" spans="1:10" x14ac:dyDescent="0.25">
      <c r="A18" s="4" t="s">
        <v>27</v>
      </c>
      <c r="B18" s="4">
        <v>5200711.9679999948</v>
      </c>
      <c r="C18" s="25">
        <v>395716599</v>
      </c>
      <c r="D18" s="30">
        <v>395326271</v>
      </c>
      <c r="E18" s="15"/>
      <c r="F18" s="20"/>
      <c r="G18">
        <f t="shared" si="0"/>
        <v>395521435</v>
      </c>
      <c r="H18" s="2">
        <f t="shared" si="1"/>
        <v>4.9343469842538367E-4</v>
      </c>
      <c r="I18" s="3">
        <f t="shared" si="2"/>
        <v>395530105.74526441</v>
      </c>
      <c r="J18" s="3">
        <f t="shared" si="3"/>
        <v>395512764.25473559</v>
      </c>
    </row>
    <row r="19" spans="1:10" x14ac:dyDescent="0.25">
      <c r="A19" s="4" t="s">
        <v>28</v>
      </c>
      <c r="B19" s="4">
        <v>5244510.2159999944</v>
      </c>
      <c r="C19" s="25">
        <v>406120585</v>
      </c>
      <c r="D19" s="30">
        <v>405717814</v>
      </c>
      <c r="E19" s="15"/>
      <c r="F19" s="20"/>
      <c r="G19">
        <f t="shared" si="0"/>
        <v>405919199.5</v>
      </c>
      <c r="H19" s="2">
        <f t="shared" si="1"/>
        <v>4.961221352625376E-4</v>
      </c>
      <c r="I19" s="3">
        <f t="shared" si="2"/>
        <v>405928146.65403682</v>
      </c>
      <c r="J19" s="3">
        <f t="shared" si="3"/>
        <v>405910252.34596318</v>
      </c>
    </row>
    <row r="20" spans="1:10" x14ac:dyDescent="0.25">
      <c r="A20" s="4" t="s">
        <v>29</v>
      </c>
      <c r="B20" s="4">
        <v>5288308.4639999941</v>
      </c>
      <c r="C20" s="25">
        <v>416649829</v>
      </c>
      <c r="D20" s="30">
        <v>416197509</v>
      </c>
      <c r="E20" s="15"/>
      <c r="F20" s="20"/>
      <c r="G20">
        <f t="shared" si="0"/>
        <v>416423669</v>
      </c>
      <c r="H20" s="2">
        <f t="shared" si="1"/>
        <v>5.4310073330630015E-4</v>
      </c>
      <c r="I20" s="3">
        <f t="shared" si="2"/>
        <v>416433716.83540511</v>
      </c>
      <c r="J20" s="3">
        <f t="shared" si="3"/>
        <v>416413621.16459489</v>
      </c>
    </row>
    <row r="21" spans="1:10" x14ac:dyDescent="0.25">
      <c r="A21" s="4" t="s">
        <v>30</v>
      </c>
      <c r="B21" s="4">
        <v>5332106.7119999938</v>
      </c>
      <c r="C21" s="25">
        <v>427210987</v>
      </c>
      <c r="D21" s="30">
        <v>426701222</v>
      </c>
      <c r="E21" s="15"/>
      <c r="F21" s="20"/>
      <c r="G21">
        <f t="shared" si="0"/>
        <v>426956104.5</v>
      </c>
      <c r="H21" s="2">
        <f t="shared" si="1"/>
        <v>5.9697588888789387E-4</v>
      </c>
      <c r="I21" s="3">
        <f t="shared" si="2"/>
        <v>426967428.41849858</v>
      </c>
      <c r="J21" s="3">
        <f t="shared" si="3"/>
        <v>426944780.58150142</v>
      </c>
    </row>
    <row r="22" spans="1:10" x14ac:dyDescent="0.25">
      <c r="A22" s="4" t="s">
        <v>31</v>
      </c>
      <c r="B22" s="4">
        <v>5375904.9599999934</v>
      </c>
      <c r="C22" s="25">
        <v>437856685</v>
      </c>
      <c r="D22" s="30">
        <v>437313155</v>
      </c>
      <c r="E22" s="15"/>
      <c r="F22" s="20"/>
      <c r="G22">
        <f t="shared" si="0"/>
        <v>437584920</v>
      </c>
      <c r="H22" s="2">
        <f t="shared" si="1"/>
        <v>6.2105659399780042E-4</v>
      </c>
      <c r="I22" s="3">
        <f t="shared" si="2"/>
        <v>437596993.97412837</v>
      </c>
      <c r="J22" s="3">
        <f t="shared" si="3"/>
        <v>437572846.02587163</v>
      </c>
    </row>
    <row r="23" spans="1:10" x14ac:dyDescent="0.25">
      <c r="A23" s="4" t="s">
        <v>32</v>
      </c>
      <c r="B23" s="4">
        <v>5419823.2031999938</v>
      </c>
      <c r="C23" s="5"/>
      <c r="D23" s="10"/>
      <c r="E23" s="15"/>
      <c r="F23" s="20"/>
      <c r="G23" t="e">
        <f t="shared" si="0"/>
        <v>#DIV/0!</v>
      </c>
      <c r="H23" s="2" t="e">
        <f t="shared" si="1"/>
        <v>#DIV/0!</v>
      </c>
      <c r="I23" s="3" t="e">
        <f t="shared" si="2"/>
        <v>#DIV/0!</v>
      </c>
      <c r="J23" s="3" t="e">
        <f t="shared" si="3"/>
        <v>#DIV/0!</v>
      </c>
    </row>
    <row r="24" spans="1:10" x14ac:dyDescent="0.25">
      <c r="A24" s="4" t="s">
        <v>33</v>
      </c>
      <c r="B24" s="4">
        <v>5463741.4463999942</v>
      </c>
      <c r="C24" s="5"/>
      <c r="D24" s="10"/>
      <c r="E24" s="15"/>
      <c r="F24" s="20"/>
      <c r="G24" t="e">
        <f t="shared" si="0"/>
        <v>#DIV/0!</v>
      </c>
      <c r="H24" s="2" t="e">
        <f t="shared" si="1"/>
        <v>#DIV/0!</v>
      </c>
      <c r="I24" s="3" t="e">
        <f t="shared" si="2"/>
        <v>#DIV/0!</v>
      </c>
      <c r="J24" s="3" t="e">
        <f t="shared" si="3"/>
        <v>#DIV/0!</v>
      </c>
    </row>
    <row r="25" spans="1:10" x14ac:dyDescent="0.25">
      <c r="A25" s="4" t="s">
        <v>34</v>
      </c>
      <c r="B25" s="4">
        <v>5507659.6895999946</v>
      </c>
      <c r="C25" s="5"/>
      <c r="D25" s="10"/>
      <c r="E25" s="15"/>
      <c r="F25" s="20"/>
      <c r="G25" t="e">
        <f t="shared" si="0"/>
        <v>#DIV/0!</v>
      </c>
      <c r="H25" s="2" t="e">
        <f t="shared" si="1"/>
        <v>#DIV/0!</v>
      </c>
      <c r="I25" s="3" t="e">
        <f t="shared" si="2"/>
        <v>#DIV/0!</v>
      </c>
      <c r="J25" s="3" t="e">
        <f t="shared" si="3"/>
        <v>#DIV/0!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4" workbookViewId="0">
      <selection activeCell="F2" sqref="F2:F13"/>
    </sheetView>
  </sheetViews>
  <sheetFormatPr defaultRowHeight="15" x14ac:dyDescent="0.25"/>
  <cols>
    <col min="1" max="1" width="26.5703125" bestFit="1" customWidth="1"/>
  </cols>
  <sheetData>
    <row r="1" spans="1:10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6</v>
      </c>
      <c r="H1" s="1" t="s">
        <v>7</v>
      </c>
      <c r="I1" s="1" t="s">
        <v>9</v>
      </c>
      <c r="J1" s="1" t="s">
        <v>10</v>
      </c>
    </row>
    <row r="2" spans="1:10" x14ac:dyDescent="0.25">
      <c r="A2" s="4" t="s">
        <v>11</v>
      </c>
      <c r="B2" s="4">
        <v>4499940</v>
      </c>
      <c r="C2" s="26">
        <v>126721</v>
      </c>
      <c r="D2" s="31">
        <v>126721</v>
      </c>
      <c r="E2" s="37">
        <v>126721</v>
      </c>
      <c r="F2" s="42">
        <v>126721</v>
      </c>
      <c r="G2">
        <f t="shared" ref="G2:G25" si="0">AVERAGE(C2:F2)</f>
        <v>126721</v>
      </c>
      <c r="H2" s="2">
        <f t="shared" ref="H2:H25" si="1">_xlfn.STDEV.P(C2:F2)/G2</f>
        <v>0</v>
      </c>
      <c r="I2" s="3" t="e">
        <f>CONFIDENCE(0.95,H2,8)+G2</f>
        <v>#NUM!</v>
      </c>
      <c r="J2" s="3" t="e">
        <f>-CONFIDENCE(0.95,H2,8)+G2</f>
        <v>#NUM!</v>
      </c>
    </row>
    <row r="3" spans="1:10" x14ac:dyDescent="0.25">
      <c r="A3" s="4" t="s">
        <v>12</v>
      </c>
      <c r="B3" s="4">
        <v>4543738.2479999997</v>
      </c>
      <c r="C3" s="26">
        <v>131063.59512968884</v>
      </c>
      <c r="D3" s="31">
        <v>131107.00132560381</v>
      </c>
      <c r="E3" s="37">
        <v>131089.44160099156</v>
      </c>
      <c r="F3" s="42">
        <v>131078.83068715376</v>
      </c>
      <c r="G3">
        <f t="shared" si="0"/>
        <v>131084.71718585948</v>
      </c>
      <c r="H3" s="2">
        <f t="shared" si="1"/>
        <v>1.2060122690662357E-4</v>
      </c>
      <c r="I3" s="3">
        <f>CONFIDENCE(0.9,H3*G3,8)+G3</f>
        <v>131085.41954704653</v>
      </c>
      <c r="J3" s="3">
        <f>-CONFIDENCE(0.9,H3*G3,8)+G3</f>
        <v>131084.01482467243</v>
      </c>
    </row>
    <row r="4" spans="1:10" x14ac:dyDescent="0.25">
      <c r="A4" s="4" t="s">
        <v>13</v>
      </c>
      <c r="B4" s="4">
        <v>4587536.4959999993</v>
      </c>
      <c r="C4" s="26">
        <v>135469.40807256132</v>
      </c>
      <c r="D4" s="31">
        <v>135512.9939266984</v>
      </c>
      <c r="E4" s="37">
        <v>135559.93942019661</v>
      </c>
      <c r="F4" s="42">
        <v>135517.39919697607</v>
      </c>
      <c r="G4">
        <f t="shared" si="0"/>
        <v>135514.9351541081</v>
      </c>
      <c r="H4" s="2">
        <f t="shared" si="1"/>
        <v>2.3648022791180392E-4</v>
      </c>
      <c r="I4" s="3">
        <f t="shared" ref="I4:I25" si="2">CONFIDENCE(0.9,H4*G4,8)+G4</f>
        <v>135516.35892042279</v>
      </c>
      <c r="J4" s="3">
        <f t="shared" ref="J4:J25" si="3">-CONFIDENCE(0.9,H4*G4,8)+G4</f>
        <v>135513.51138779341</v>
      </c>
    </row>
    <row r="5" spans="1:10" x14ac:dyDescent="0.25">
      <c r="A5" s="4" t="s">
        <v>14</v>
      </c>
      <c r="B5" s="4">
        <v>4631334.743999999</v>
      </c>
      <c r="C5" s="26">
        <v>140018.72407465638</v>
      </c>
      <c r="D5" s="31">
        <v>140011.00506780398</v>
      </c>
      <c r="E5" s="37">
        <v>140114.2383297662</v>
      </c>
      <c r="F5" s="42">
        <v>140067.88273377705</v>
      </c>
      <c r="G5">
        <f t="shared" si="0"/>
        <v>140052.96255150091</v>
      </c>
      <c r="H5" s="2">
        <f t="shared" si="1"/>
        <v>2.9676855187478647E-4</v>
      </c>
      <c r="I5" s="3">
        <f t="shared" si="2"/>
        <v>140054.80912625697</v>
      </c>
      <c r="J5" s="3">
        <f t="shared" si="3"/>
        <v>140051.11597674486</v>
      </c>
    </row>
    <row r="6" spans="1:10" x14ac:dyDescent="0.25">
      <c r="A6" s="4" t="s">
        <v>15</v>
      </c>
      <c r="B6" s="4">
        <v>4675132.9919999987</v>
      </c>
      <c r="C6" s="26">
        <v>144648.4743965207</v>
      </c>
      <c r="D6" s="31">
        <v>144623.99222762728</v>
      </c>
      <c r="E6" s="37">
        <v>144742.53561607364</v>
      </c>
      <c r="F6" s="42">
        <v>144693.70328046498</v>
      </c>
      <c r="G6">
        <f t="shared" si="0"/>
        <v>144677.17638017164</v>
      </c>
      <c r="H6" s="2">
        <f t="shared" si="1"/>
        <v>3.1290037686294955E-4</v>
      </c>
      <c r="I6" s="3">
        <f t="shared" si="2"/>
        <v>144679.18761521345</v>
      </c>
      <c r="J6" s="3">
        <f t="shared" si="3"/>
        <v>144675.16514512984</v>
      </c>
    </row>
    <row r="7" spans="1:10" x14ac:dyDescent="0.25">
      <c r="A7" s="4" t="s">
        <v>16</v>
      </c>
      <c r="B7" s="4">
        <v>4718931.2399999984</v>
      </c>
      <c r="C7" s="26">
        <v>149545.17191897973</v>
      </c>
      <c r="D7" s="31">
        <v>149433.41582442098</v>
      </c>
      <c r="E7" s="37">
        <v>149621.12365094054</v>
      </c>
      <c r="F7" s="42">
        <v>149549.21125203394</v>
      </c>
      <c r="G7">
        <f t="shared" si="0"/>
        <v>149537.23066159379</v>
      </c>
      <c r="H7" s="2">
        <f t="shared" si="1"/>
        <v>4.4887353145345185E-4</v>
      </c>
      <c r="I7" s="3">
        <f t="shared" si="2"/>
        <v>149540.21281546089</v>
      </c>
      <c r="J7" s="3">
        <f t="shared" si="3"/>
        <v>149534.24850772668</v>
      </c>
    </row>
    <row r="8" spans="1:10" x14ac:dyDescent="0.25">
      <c r="A8" s="4" t="s">
        <v>17</v>
      </c>
      <c r="B8" s="4">
        <v>4762729.487999998</v>
      </c>
      <c r="C8" s="26">
        <v>154815.10381205214</v>
      </c>
      <c r="D8" s="31">
        <v>154659.87576859302</v>
      </c>
      <c r="E8" s="37">
        <v>154864.13053409895</v>
      </c>
      <c r="F8" s="42">
        <v>154840.231017696</v>
      </c>
      <c r="G8">
        <f t="shared" si="0"/>
        <v>154794.83528311003</v>
      </c>
      <c r="H8" s="2">
        <f t="shared" si="1"/>
        <v>5.1567616464656208E-4</v>
      </c>
      <c r="I8" s="3">
        <f t="shared" si="2"/>
        <v>154798.38170371213</v>
      </c>
      <c r="J8" s="3">
        <f t="shared" si="3"/>
        <v>154791.28886250794</v>
      </c>
    </row>
    <row r="9" spans="1:10" x14ac:dyDescent="0.25">
      <c r="A9" s="4" t="s">
        <v>18</v>
      </c>
      <c r="B9" s="4">
        <v>4806527.7359999977</v>
      </c>
      <c r="C9" s="26">
        <v>160142.92227453802</v>
      </c>
      <c r="D9" s="31">
        <v>159996.06474272799</v>
      </c>
      <c r="E9" s="37">
        <v>160220.95168063778</v>
      </c>
      <c r="F9" s="42">
        <v>160166.16198948436</v>
      </c>
      <c r="G9">
        <f t="shared" si="0"/>
        <v>160131.52517184702</v>
      </c>
      <c r="H9" s="2">
        <f t="shared" si="1"/>
        <v>5.1945345703180554E-4</v>
      </c>
      <c r="I9" s="3">
        <f t="shared" si="2"/>
        <v>160135.22073133642</v>
      </c>
      <c r="J9" s="3">
        <f t="shared" si="3"/>
        <v>160127.82961235763</v>
      </c>
    </row>
    <row r="10" spans="1:10" x14ac:dyDescent="0.25">
      <c r="A10" s="4" t="s">
        <v>19</v>
      </c>
      <c r="B10" s="4">
        <v>4850325.9839999974</v>
      </c>
      <c r="C10" s="26">
        <v>165520.42461764766</v>
      </c>
      <c r="D10" s="31">
        <v>165407.50383824258</v>
      </c>
      <c r="E10" s="37">
        <v>165574.5578877808</v>
      </c>
      <c r="F10" s="42">
        <v>165542.04390058774</v>
      </c>
      <c r="G10">
        <f t="shared" si="0"/>
        <v>165511.1325610647</v>
      </c>
      <c r="H10" s="2">
        <f t="shared" si="1"/>
        <v>3.797693833171641E-4</v>
      </c>
      <c r="I10" s="3">
        <f t="shared" si="2"/>
        <v>165513.92512983273</v>
      </c>
      <c r="J10" s="3">
        <f t="shared" si="3"/>
        <v>165508.33999229668</v>
      </c>
    </row>
    <row r="11" spans="1:10" x14ac:dyDescent="0.25">
      <c r="A11" s="4" t="s">
        <v>20</v>
      </c>
      <c r="B11" s="4">
        <v>4894124.231999997</v>
      </c>
      <c r="C11" s="26">
        <v>170965.15534563846</v>
      </c>
      <c r="D11" s="31">
        <v>170794.6862784393</v>
      </c>
      <c r="E11" s="37">
        <v>170955.13808432626</v>
      </c>
      <c r="F11" s="42">
        <v>170967.43246865497</v>
      </c>
      <c r="G11">
        <f t="shared" si="0"/>
        <v>170920.60304426475</v>
      </c>
      <c r="H11" s="2">
        <f t="shared" si="1"/>
        <v>4.2619231176312583E-4</v>
      </c>
      <c r="I11" s="3">
        <f t="shared" si="2"/>
        <v>170923.83940366394</v>
      </c>
      <c r="J11" s="3">
        <f t="shared" si="3"/>
        <v>170917.36668486556</v>
      </c>
    </row>
    <row r="12" spans="1:10" x14ac:dyDescent="0.25">
      <c r="A12" s="4" t="s">
        <v>21</v>
      </c>
      <c r="B12" s="4">
        <v>4937922.4799999967</v>
      </c>
      <c r="C12" s="26">
        <v>176444.24637098296</v>
      </c>
      <c r="D12" s="31">
        <v>176237.55887875226</v>
      </c>
      <c r="E12" s="37">
        <v>176390.01069544628</v>
      </c>
      <c r="F12" s="42">
        <v>176419.54585967513</v>
      </c>
      <c r="G12">
        <f t="shared" si="0"/>
        <v>176372.84045121417</v>
      </c>
      <c r="H12" s="2">
        <f t="shared" si="1"/>
        <v>4.5602419733007532E-4</v>
      </c>
      <c r="I12" s="3">
        <f t="shared" si="2"/>
        <v>176376.41380744491</v>
      </c>
      <c r="J12" s="3">
        <f t="shared" si="3"/>
        <v>176369.26709498343</v>
      </c>
    </row>
    <row r="13" spans="1:10" x14ac:dyDescent="0.25">
      <c r="A13" s="4" t="s">
        <v>22</v>
      </c>
      <c r="B13" s="4">
        <v>4981720.7279999964</v>
      </c>
      <c r="C13" s="26">
        <v>181910.11540622212</v>
      </c>
      <c r="D13" s="31">
        <v>181690.6321179246</v>
      </c>
      <c r="E13" s="37">
        <v>181845.31872520145</v>
      </c>
      <c r="F13" s="42">
        <v>181867.9938268509</v>
      </c>
      <c r="G13">
        <f t="shared" si="0"/>
        <v>181828.51501904975</v>
      </c>
      <c r="H13" s="2">
        <f t="shared" si="1"/>
        <v>4.5610332742878094E-4</v>
      </c>
      <c r="I13" s="3">
        <f t="shared" si="2"/>
        <v>181832.19954779616</v>
      </c>
      <c r="J13" s="3">
        <f t="shared" si="3"/>
        <v>181824.83049030334</v>
      </c>
    </row>
    <row r="14" spans="1:10" x14ac:dyDescent="0.25">
      <c r="A14" s="4" t="s">
        <v>23</v>
      </c>
      <c r="B14" s="4">
        <v>5025518.9759999961</v>
      </c>
      <c r="C14" s="26">
        <v>187389.51955866598</v>
      </c>
      <c r="D14" s="31">
        <v>187189.1776906327</v>
      </c>
      <c r="E14" s="16"/>
      <c r="F14" s="21"/>
      <c r="G14">
        <f t="shared" si="0"/>
        <v>187289.34862464934</v>
      </c>
      <c r="H14" s="2">
        <f t="shared" si="1"/>
        <v>5.3484586684850101E-4</v>
      </c>
      <c r="I14" s="3">
        <f t="shared" si="2"/>
        <v>187293.79901842974</v>
      </c>
      <c r="J14" s="3">
        <f t="shared" si="3"/>
        <v>187284.89823086894</v>
      </c>
    </row>
    <row r="15" spans="1:10" x14ac:dyDescent="0.25">
      <c r="A15" s="4" t="s">
        <v>24</v>
      </c>
      <c r="B15" s="4">
        <v>5069317.2239999957</v>
      </c>
      <c r="C15" s="26">
        <v>192927.18176109099</v>
      </c>
      <c r="D15" s="31">
        <v>192694.63649666068</v>
      </c>
      <c r="E15" s="16"/>
      <c r="F15" s="21"/>
      <c r="G15">
        <f t="shared" si="0"/>
        <v>192810.90912887582</v>
      </c>
      <c r="H15" s="2">
        <f t="shared" si="1"/>
        <v>6.0303969697814283E-4</v>
      </c>
      <c r="I15" s="3">
        <f t="shared" si="2"/>
        <v>192816.07488882725</v>
      </c>
      <c r="J15" s="3">
        <f t="shared" si="3"/>
        <v>192805.74336892439</v>
      </c>
    </row>
    <row r="16" spans="1:10" x14ac:dyDescent="0.25">
      <c r="A16" s="4" t="s">
        <v>25</v>
      </c>
      <c r="B16" s="4">
        <v>5113115.4719999954</v>
      </c>
      <c r="C16" s="26">
        <v>198517.15191099324</v>
      </c>
      <c r="D16" s="31">
        <v>198300.89905899731</v>
      </c>
      <c r="E16" s="16"/>
      <c r="F16" s="21"/>
      <c r="G16">
        <f t="shared" si="0"/>
        <v>198409.02548499528</v>
      </c>
      <c r="H16" s="2">
        <f t="shared" si="1"/>
        <v>5.4496727522177337E-4</v>
      </c>
      <c r="I16" s="3">
        <f t="shared" si="2"/>
        <v>198413.8293253356</v>
      </c>
      <c r="J16" s="3">
        <f t="shared" si="3"/>
        <v>198404.22164465496</v>
      </c>
    </row>
    <row r="17" spans="1:10" x14ac:dyDescent="0.25">
      <c r="A17" s="4" t="s">
        <v>26</v>
      </c>
      <c r="B17" s="4">
        <v>5156913.7199999951</v>
      </c>
      <c r="C17" s="26">
        <v>204125.49731884481</v>
      </c>
      <c r="D17" s="31">
        <v>203919.44967888625</v>
      </c>
      <c r="E17" s="16"/>
      <c r="F17" s="21"/>
      <c r="G17">
        <f t="shared" si="0"/>
        <v>204022.47349886553</v>
      </c>
      <c r="H17" s="2">
        <f t="shared" si="1"/>
        <v>5.0496309652795727E-4</v>
      </c>
      <c r="I17" s="3">
        <f t="shared" si="2"/>
        <v>204027.05064064992</v>
      </c>
      <c r="J17" s="3">
        <f t="shared" si="3"/>
        <v>204017.89635708113</v>
      </c>
    </row>
    <row r="18" spans="1:10" x14ac:dyDescent="0.25">
      <c r="A18" s="4" t="s">
        <v>27</v>
      </c>
      <c r="B18" s="4">
        <v>5200711.9679999948</v>
      </c>
      <c r="C18" s="26">
        <v>209775.5825475567</v>
      </c>
      <c r="D18" s="31">
        <v>209563.24160504653</v>
      </c>
      <c r="E18" s="16"/>
      <c r="F18" s="21"/>
      <c r="G18">
        <f t="shared" si="0"/>
        <v>209669.41207630161</v>
      </c>
      <c r="H18" s="2">
        <f t="shared" si="1"/>
        <v>5.0637081586535153E-4</v>
      </c>
      <c r="I18" s="3">
        <f t="shared" si="2"/>
        <v>209674.12901749392</v>
      </c>
      <c r="J18" s="3">
        <f t="shared" si="3"/>
        <v>209664.6951351093</v>
      </c>
    </row>
    <row r="19" spans="1:10" x14ac:dyDescent="0.25">
      <c r="A19" s="4" t="s">
        <v>28</v>
      </c>
      <c r="B19" s="4">
        <v>5244510.2159999944</v>
      </c>
      <c r="C19" s="26">
        <v>215452.00555062952</v>
      </c>
      <c r="D19" s="31">
        <v>215232.78378974416</v>
      </c>
      <c r="E19" s="16"/>
      <c r="F19" s="21"/>
      <c r="G19">
        <f t="shared" si="0"/>
        <v>215342.39467018686</v>
      </c>
      <c r="H19" s="2">
        <f t="shared" si="1"/>
        <v>5.0900743725151778E-4</v>
      </c>
      <c r="I19" s="3">
        <f t="shared" si="2"/>
        <v>215347.26446186219</v>
      </c>
      <c r="J19" s="3">
        <f t="shared" si="3"/>
        <v>215337.52487851153</v>
      </c>
    </row>
    <row r="20" spans="1:10" x14ac:dyDescent="0.25">
      <c r="A20" s="4" t="s">
        <v>29</v>
      </c>
      <c r="B20" s="4">
        <v>5288308.4639999941</v>
      </c>
      <c r="C20" s="26">
        <v>221196.31968310039</v>
      </c>
      <c r="D20" s="31">
        <v>220949.93562590939</v>
      </c>
      <c r="E20" s="16"/>
      <c r="F20" s="21"/>
      <c r="G20">
        <f t="shared" si="0"/>
        <v>221073.1276545049</v>
      </c>
      <c r="H20" s="2">
        <f t="shared" si="1"/>
        <v>5.5724560421483718E-4</v>
      </c>
      <c r="I20" s="3">
        <f t="shared" si="2"/>
        <v>221078.60082936584</v>
      </c>
      <c r="J20" s="3">
        <f t="shared" si="3"/>
        <v>221067.65447964397</v>
      </c>
    </row>
    <row r="21" spans="1:10" x14ac:dyDescent="0.25">
      <c r="A21" s="4" t="s">
        <v>30</v>
      </c>
      <c r="B21" s="4">
        <v>5332106.7119999938</v>
      </c>
      <c r="C21" s="26">
        <v>226957.86587730973</v>
      </c>
      <c r="D21" s="31">
        <v>226679.42810454126</v>
      </c>
      <c r="E21" s="16"/>
      <c r="F21" s="21"/>
      <c r="G21">
        <f t="shared" si="0"/>
        <v>226818.64699092548</v>
      </c>
      <c r="H21" s="2">
        <f t="shared" si="1"/>
        <v>6.1378942265624659E-4</v>
      </c>
      <c r="I21" s="3">
        <f t="shared" si="2"/>
        <v>226824.83220694808</v>
      </c>
      <c r="J21" s="3">
        <f t="shared" si="3"/>
        <v>226812.46177490288</v>
      </c>
    </row>
    <row r="22" spans="1:10" x14ac:dyDescent="0.25">
      <c r="A22" s="4" t="s">
        <v>31</v>
      </c>
      <c r="B22" s="4">
        <v>5375904.9599999934</v>
      </c>
      <c r="C22" s="26">
        <v>232764.90081690025</v>
      </c>
      <c r="D22" s="31">
        <v>232469.74210773554</v>
      </c>
      <c r="E22" s="16"/>
      <c r="F22" s="21"/>
      <c r="G22">
        <f t="shared" si="0"/>
        <v>232617.32146231789</v>
      </c>
      <c r="H22" s="2">
        <f t="shared" si="1"/>
        <v>6.3442977356379315E-4</v>
      </c>
      <c r="I22" s="3">
        <f t="shared" si="2"/>
        <v>232623.87811718186</v>
      </c>
      <c r="J22" s="3">
        <f t="shared" si="3"/>
        <v>232610.76480745393</v>
      </c>
    </row>
    <row r="23" spans="1:10" x14ac:dyDescent="0.25">
      <c r="A23" s="4" t="s">
        <v>32</v>
      </c>
      <c r="B23" s="4">
        <v>5419823.2031999938</v>
      </c>
      <c r="C23" s="6"/>
      <c r="D23" s="11"/>
      <c r="E23" s="16"/>
      <c r="F23" s="21"/>
      <c r="G23" t="e">
        <f t="shared" si="0"/>
        <v>#DIV/0!</v>
      </c>
      <c r="H23" s="2" t="e">
        <f t="shared" si="1"/>
        <v>#DIV/0!</v>
      </c>
      <c r="I23" s="3" t="e">
        <f t="shared" si="2"/>
        <v>#DIV/0!</v>
      </c>
      <c r="J23" s="3" t="e">
        <f t="shared" si="3"/>
        <v>#DIV/0!</v>
      </c>
    </row>
    <row r="24" spans="1:10" x14ac:dyDescent="0.25">
      <c r="A24" s="4" t="s">
        <v>33</v>
      </c>
      <c r="B24" s="4">
        <v>5463741.4463999942</v>
      </c>
      <c r="C24" s="6"/>
      <c r="D24" s="11"/>
      <c r="E24" s="16"/>
      <c r="F24" s="21"/>
      <c r="G24" t="e">
        <f t="shared" si="0"/>
        <v>#DIV/0!</v>
      </c>
      <c r="H24" s="2" t="e">
        <f t="shared" si="1"/>
        <v>#DIV/0!</v>
      </c>
      <c r="I24" s="3" t="e">
        <f t="shared" si="2"/>
        <v>#DIV/0!</v>
      </c>
      <c r="J24" s="3" t="e">
        <f t="shared" si="3"/>
        <v>#DIV/0!</v>
      </c>
    </row>
    <row r="25" spans="1:10" x14ac:dyDescent="0.25">
      <c r="A25" s="4" t="s">
        <v>34</v>
      </c>
      <c r="B25" s="4">
        <v>5507659.6895999946</v>
      </c>
      <c r="C25" s="6"/>
      <c r="D25" s="11"/>
      <c r="E25" s="16"/>
      <c r="F25" s="21"/>
      <c r="G25" t="e">
        <f t="shared" si="0"/>
        <v>#DIV/0!</v>
      </c>
      <c r="H25" s="2" t="e">
        <f t="shared" si="1"/>
        <v>#DIV/0!</v>
      </c>
      <c r="I25" s="3" t="e">
        <f t="shared" si="2"/>
        <v>#DIV/0!</v>
      </c>
      <c r="J25" s="3" t="e">
        <f t="shared" si="3"/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F2" sqref="F2:F13"/>
    </sheetView>
  </sheetViews>
  <sheetFormatPr defaultRowHeight="15" x14ac:dyDescent="0.25"/>
  <cols>
    <col min="1" max="1" width="26.5703125" bestFit="1" customWidth="1"/>
    <col min="8" max="8" width="12" bestFit="1" customWidth="1"/>
  </cols>
  <sheetData>
    <row r="1" spans="1:10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6</v>
      </c>
      <c r="H1" s="1" t="s">
        <v>7</v>
      </c>
      <c r="I1" s="1" t="s">
        <v>9</v>
      </c>
      <c r="J1" s="1" t="s">
        <v>10</v>
      </c>
    </row>
    <row r="2" spans="1:10" x14ac:dyDescent="0.25">
      <c r="A2" s="4" t="s">
        <v>11</v>
      </c>
      <c r="B2" s="4">
        <v>4499940</v>
      </c>
      <c r="C2" s="27">
        <v>0</v>
      </c>
      <c r="D2" s="32">
        <v>0</v>
      </c>
      <c r="E2" s="38">
        <v>0</v>
      </c>
      <c r="F2" s="43">
        <v>0</v>
      </c>
      <c r="G2">
        <f t="shared" ref="G2:G25" si="0">AVERAGE(C2:F2)</f>
        <v>0</v>
      </c>
      <c r="H2" s="2" t="e">
        <f t="shared" ref="H2:H25" si="1">_xlfn.STDEV.P(C2:F2)/G2</f>
        <v>#DIV/0!</v>
      </c>
      <c r="I2" s="3" t="e">
        <f>CONFIDENCE(0.9,H2*G2,8)+G2</f>
        <v>#DIV/0!</v>
      </c>
      <c r="J2" s="3" t="e">
        <f>-CONFIDENCE(0.9,H2*G2,8)+G2</f>
        <v>#DIV/0!</v>
      </c>
    </row>
    <row r="3" spans="1:10" x14ac:dyDescent="0.25">
      <c r="A3" s="4" t="s">
        <v>12</v>
      </c>
      <c r="B3" s="4">
        <v>4543738.2479999997</v>
      </c>
      <c r="C3" s="27">
        <v>89.269546656733851</v>
      </c>
      <c r="D3" s="32">
        <v>84.84838505267173</v>
      </c>
      <c r="E3" s="38">
        <v>99.062177862108783</v>
      </c>
      <c r="F3" s="43">
        <v>86.905071882262845</v>
      </c>
      <c r="G3">
        <f t="shared" si="0"/>
        <v>90.02129536344431</v>
      </c>
      <c r="H3" s="2">
        <f t="shared" si="1"/>
        <v>6.0531683756092747E-2</v>
      </c>
      <c r="I3" s="3">
        <f t="shared" ref="I3:I25" si="2">CONFIDENCE(0.9,H3*G3,8)+G3</f>
        <v>90.26338975533362</v>
      </c>
      <c r="J3" s="3">
        <f t="shared" ref="J3:J25" si="3">-CONFIDENCE(0.9,H3*G3,8)+G3</f>
        <v>89.779200971554999</v>
      </c>
    </row>
    <row r="4" spans="1:10" x14ac:dyDescent="0.25">
      <c r="A4" s="4" t="s">
        <v>13</v>
      </c>
      <c r="B4" s="4">
        <v>4587536.4959999993</v>
      </c>
      <c r="C4" s="27">
        <v>76.492508901124808</v>
      </c>
      <c r="D4" s="32">
        <v>83.744600089632314</v>
      </c>
      <c r="E4" s="38">
        <v>96.222008189731994</v>
      </c>
      <c r="F4" s="43">
        <v>88.709283665347286</v>
      </c>
      <c r="G4">
        <f t="shared" si="0"/>
        <v>86.2921002114591</v>
      </c>
      <c r="H4" s="2">
        <f t="shared" si="1"/>
        <v>8.3358548117080905E-2</v>
      </c>
      <c r="I4" s="3">
        <f t="shared" si="2"/>
        <v>86.611678964357552</v>
      </c>
      <c r="J4" s="3">
        <f t="shared" si="3"/>
        <v>85.972521458560649</v>
      </c>
    </row>
    <row r="5" spans="1:10" x14ac:dyDescent="0.25">
      <c r="A5" s="4" t="s">
        <v>14</v>
      </c>
      <c r="B5" s="4">
        <v>4631334.743999999</v>
      </c>
      <c r="C5" s="27">
        <v>92.82961269599636</v>
      </c>
      <c r="D5" s="32">
        <v>92.443316044323524</v>
      </c>
      <c r="E5" s="38">
        <v>91.150398744630621</v>
      </c>
      <c r="F5" s="43">
        <v>90.178408707065287</v>
      </c>
      <c r="G5">
        <f t="shared" si="0"/>
        <v>91.650434048003945</v>
      </c>
      <c r="H5" s="2">
        <f t="shared" si="1"/>
        <v>1.1490320183884689E-2</v>
      </c>
      <c r="I5" s="3">
        <f t="shared" si="2"/>
        <v>91.697220851347865</v>
      </c>
      <c r="J5" s="3">
        <f t="shared" si="3"/>
        <v>91.603647244660024</v>
      </c>
    </row>
    <row r="6" spans="1:10" x14ac:dyDescent="0.25">
      <c r="A6" s="4" t="s">
        <v>15</v>
      </c>
      <c r="B6" s="4">
        <v>4675132.9919999987</v>
      </c>
      <c r="C6" s="27">
        <v>93.355834436665802</v>
      </c>
      <c r="D6" s="32">
        <v>87.802500575962782</v>
      </c>
      <c r="E6" s="38">
        <v>91.509915357081908</v>
      </c>
      <c r="F6" s="43">
        <v>100.8218024451694</v>
      </c>
      <c r="G6">
        <f t="shared" si="0"/>
        <v>93.372513203719976</v>
      </c>
      <c r="H6" s="2">
        <f t="shared" si="1"/>
        <v>5.0797183802281112E-2</v>
      </c>
      <c r="I6" s="3">
        <f t="shared" si="2"/>
        <v>93.583237882635743</v>
      </c>
      <c r="J6" s="3">
        <f t="shared" si="3"/>
        <v>93.161788524804209</v>
      </c>
    </row>
    <row r="7" spans="1:10" x14ac:dyDescent="0.25">
      <c r="A7" s="4" t="s">
        <v>16</v>
      </c>
      <c r="B7" s="4">
        <v>4718931.2399999984</v>
      </c>
      <c r="C7" s="27">
        <v>103.18994419267365</v>
      </c>
      <c r="D7" s="32">
        <v>94.169116700191665</v>
      </c>
      <c r="E7" s="38">
        <v>97.880708173880123</v>
      </c>
      <c r="F7" s="43">
        <v>104.5958260153854</v>
      </c>
      <c r="G7">
        <f t="shared" si="0"/>
        <v>99.958898770532713</v>
      </c>
      <c r="H7" s="2">
        <f t="shared" si="1"/>
        <v>4.1784745607545554E-2</v>
      </c>
      <c r="I7" s="3">
        <f t="shared" si="2"/>
        <v>100.14446371762287</v>
      </c>
      <c r="J7" s="3">
        <f t="shared" si="3"/>
        <v>99.773333823442556</v>
      </c>
    </row>
    <row r="8" spans="1:10" x14ac:dyDescent="0.25">
      <c r="A8" s="4" t="s">
        <v>17</v>
      </c>
      <c r="B8" s="4">
        <v>4762729.487999998</v>
      </c>
      <c r="C8" s="27">
        <v>107.74631699478098</v>
      </c>
      <c r="D8" s="32">
        <v>110.3563812115427</v>
      </c>
      <c r="E8" s="38">
        <v>105.5417165144012</v>
      </c>
      <c r="F8" s="43">
        <v>105.1129074052554</v>
      </c>
      <c r="G8">
        <f t="shared" si="0"/>
        <v>107.18933053149506</v>
      </c>
      <c r="H8" s="2">
        <f t="shared" si="1"/>
        <v>1.9439091213193441E-2</v>
      </c>
      <c r="I8" s="3">
        <f t="shared" si="2"/>
        <v>107.28190350905429</v>
      </c>
      <c r="J8" s="3">
        <f t="shared" si="3"/>
        <v>107.09675755393583</v>
      </c>
    </row>
    <row r="9" spans="1:10" x14ac:dyDescent="0.25">
      <c r="A9" s="4" t="s">
        <v>18</v>
      </c>
      <c r="B9" s="4">
        <v>4806527.7359999977</v>
      </c>
      <c r="C9" s="27">
        <v>113.46387619202528</v>
      </c>
      <c r="D9" s="32">
        <v>105.70576411068758</v>
      </c>
      <c r="E9" s="38">
        <v>108.19315183502184</v>
      </c>
      <c r="F9" s="43">
        <v>105.56978224642599</v>
      </c>
      <c r="G9">
        <f t="shared" si="0"/>
        <v>108.23314359604016</v>
      </c>
      <c r="H9" s="2">
        <f t="shared" si="1"/>
        <v>2.9523657802322786E-2</v>
      </c>
      <c r="I9" s="3">
        <f t="shared" si="2"/>
        <v>108.37511051339622</v>
      </c>
      <c r="J9" s="3">
        <f t="shared" si="3"/>
        <v>108.09117667868411</v>
      </c>
    </row>
    <row r="10" spans="1:10" x14ac:dyDescent="0.25">
      <c r="A10" s="4" t="s">
        <v>19</v>
      </c>
      <c r="B10" s="4">
        <v>4850325.9839999974</v>
      </c>
      <c r="C10" s="27">
        <v>112.00142126514801</v>
      </c>
      <c r="D10" s="32">
        <v>114.67046221201312</v>
      </c>
      <c r="E10" s="38">
        <v>108.95481918352125</v>
      </c>
      <c r="F10" s="43">
        <v>109.25470011576853</v>
      </c>
      <c r="G10">
        <f t="shared" si="0"/>
        <v>111.22035069411272</v>
      </c>
      <c r="H10" s="2">
        <f t="shared" si="1"/>
        <v>2.084987643916519E-2</v>
      </c>
      <c r="I10" s="3">
        <f t="shared" si="2"/>
        <v>111.32337613043258</v>
      </c>
      <c r="J10" s="3">
        <f t="shared" si="3"/>
        <v>111.11732525779287</v>
      </c>
    </row>
    <row r="11" spans="1:10" x14ac:dyDescent="0.25">
      <c r="A11" s="4" t="s">
        <v>20</v>
      </c>
      <c r="B11" s="4">
        <v>4894124.231999997</v>
      </c>
      <c r="C11" s="27">
        <v>96.3769789296678</v>
      </c>
      <c r="D11" s="32">
        <v>109.8074504338812</v>
      </c>
      <c r="E11" s="38">
        <v>107.34829220355016</v>
      </c>
      <c r="F11" s="43">
        <v>109.58982826185202</v>
      </c>
      <c r="G11">
        <f t="shared" si="0"/>
        <v>105.78063745723779</v>
      </c>
      <c r="H11" s="2">
        <f t="shared" si="1"/>
        <v>5.2125607993042465E-2</v>
      </c>
      <c r="I11" s="3">
        <f t="shared" si="2"/>
        <v>106.02560809350813</v>
      </c>
      <c r="J11" s="3">
        <f t="shared" si="3"/>
        <v>105.53566682096745</v>
      </c>
    </row>
    <row r="12" spans="1:10" x14ac:dyDescent="0.25">
      <c r="A12" s="4" t="s">
        <v>21</v>
      </c>
      <c r="B12" s="4">
        <v>4937922.4799999967</v>
      </c>
      <c r="C12" s="27">
        <v>105.41614224039628</v>
      </c>
      <c r="D12" s="32">
        <v>105.5305668994129</v>
      </c>
      <c r="E12" s="38">
        <v>97.385221543280792</v>
      </c>
      <c r="F12" s="43">
        <v>110.480100756903</v>
      </c>
      <c r="G12">
        <f t="shared" si="0"/>
        <v>104.70300785999825</v>
      </c>
      <c r="H12" s="2">
        <f t="shared" si="1"/>
        <v>4.4827414221184553E-2</v>
      </c>
      <c r="I12" s="3">
        <f t="shared" si="2"/>
        <v>104.9115335481106</v>
      </c>
      <c r="J12" s="3">
        <f t="shared" si="3"/>
        <v>104.49448217188591</v>
      </c>
    </row>
    <row r="13" spans="1:10" x14ac:dyDescent="0.25">
      <c r="A13" s="4" t="s">
        <v>22</v>
      </c>
      <c r="B13" s="4">
        <v>4981720.7279999964</v>
      </c>
      <c r="C13" s="27">
        <v>113.64187592322119</v>
      </c>
      <c r="D13" s="32">
        <v>95.473715716441106</v>
      </c>
      <c r="E13" s="38">
        <v>113.94085537661734</v>
      </c>
      <c r="F13" s="43">
        <v>103.08256447529384</v>
      </c>
      <c r="G13">
        <f t="shared" si="0"/>
        <v>106.53475287289336</v>
      </c>
      <c r="H13" s="2">
        <f t="shared" si="1"/>
        <v>7.2651636085285798E-2</v>
      </c>
      <c r="I13" s="3">
        <f t="shared" si="2"/>
        <v>106.87862218385058</v>
      </c>
      <c r="J13" s="3">
        <f t="shared" si="3"/>
        <v>106.19088356193615</v>
      </c>
    </row>
    <row r="14" spans="1:10" x14ac:dyDescent="0.25">
      <c r="A14" s="4" t="s">
        <v>23</v>
      </c>
      <c r="B14" s="4">
        <v>5025518.9759999961</v>
      </c>
      <c r="C14" s="27">
        <v>106.41833969548576</v>
      </c>
      <c r="D14" s="32">
        <v>114.38934610325202</v>
      </c>
      <c r="E14" s="34"/>
      <c r="F14" s="22"/>
      <c r="G14">
        <f t="shared" si="0"/>
        <v>110.4038428993689</v>
      </c>
      <c r="H14" s="2">
        <f t="shared" si="1"/>
        <v>3.6099315922506862E-2</v>
      </c>
      <c r="I14" s="3">
        <f t="shared" si="2"/>
        <v>110.58091081676844</v>
      </c>
      <c r="J14" s="3">
        <f t="shared" si="3"/>
        <v>110.22677498196936</v>
      </c>
    </row>
    <row r="15" spans="1:10" x14ac:dyDescent="0.25">
      <c r="A15" s="4" t="s">
        <v>24</v>
      </c>
      <c r="B15" s="4">
        <v>5069317.2239999957</v>
      </c>
      <c r="C15" s="27">
        <v>117.94495008187231</v>
      </c>
      <c r="D15" s="32">
        <v>107.05821303631636</v>
      </c>
      <c r="E15" s="34"/>
      <c r="F15" s="22"/>
      <c r="G15">
        <f t="shared" si="0"/>
        <v>112.50158155909433</v>
      </c>
      <c r="H15" s="2">
        <f t="shared" si="1"/>
        <v>4.8384817771816878E-2</v>
      </c>
      <c r="I15" s="3">
        <f t="shared" si="2"/>
        <v>112.74341950995269</v>
      </c>
      <c r="J15" s="3">
        <f t="shared" si="3"/>
        <v>112.25974360823598</v>
      </c>
    </row>
    <row r="16" spans="1:10" x14ac:dyDescent="0.25">
      <c r="A16" s="4" t="s">
        <v>25</v>
      </c>
      <c r="B16" s="4">
        <v>5113115.4719999954</v>
      </c>
      <c r="C16" s="27">
        <v>110.60843688398769</v>
      </c>
      <c r="D16" s="32">
        <v>119.34487718164817</v>
      </c>
      <c r="E16" s="34"/>
      <c r="F16" s="22"/>
      <c r="G16">
        <f t="shared" si="0"/>
        <v>114.97665703281794</v>
      </c>
      <c r="H16" s="2">
        <f t="shared" si="1"/>
        <v>3.7992234785391377E-2</v>
      </c>
      <c r="I16" s="3">
        <f t="shared" si="2"/>
        <v>115.17072829682859</v>
      </c>
      <c r="J16" s="3">
        <f t="shared" si="3"/>
        <v>114.78258576880729</v>
      </c>
    </row>
    <row r="17" spans="1:10" x14ac:dyDescent="0.25">
      <c r="A17" s="4" t="s">
        <v>26</v>
      </c>
      <c r="B17" s="4">
        <v>5156913.7199999951</v>
      </c>
      <c r="C17" s="27">
        <v>113.8006599738933</v>
      </c>
      <c r="D17" s="32">
        <v>114.21201936026951</v>
      </c>
      <c r="E17" s="34"/>
      <c r="F17" s="22"/>
      <c r="G17">
        <f t="shared" si="0"/>
        <v>114.00633966708141</v>
      </c>
      <c r="H17" s="2">
        <f t="shared" si="1"/>
        <v>1.8041075065537877E-3</v>
      </c>
      <c r="I17" s="3">
        <f t="shared" si="2"/>
        <v>114.01547760351279</v>
      </c>
      <c r="J17" s="3">
        <f t="shared" si="3"/>
        <v>113.99720173065002</v>
      </c>
    </row>
    <row r="18" spans="1:10" x14ac:dyDescent="0.25">
      <c r="A18" s="4" t="s">
        <v>27</v>
      </c>
      <c r="B18" s="4">
        <v>5200711.9679999948</v>
      </c>
      <c r="C18" s="27">
        <v>111.95014913129506</v>
      </c>
      <c r="D18" s="32">
        <v>106.75617731442554</v>
      </c>
      <c r="E18" s="34"/>
      <c r="F18" s="22"/>
      <c r="G18">
        <f t="shared" si="0"/>
        <v>109.3531632228603</v>
      </c>
      <c r="H18" s="2">
        <f t="shared" si="1"/>
        <v>2.3748612586013056E-2</v>
      </c>
      <c r="I18" s="3">
        <f t="shared" si="2"/>
        <v>109.4685421004571</v>
      </c>
      <c r="J18" s="3">
        <f t="shared" si="3"/>
        <v>109.23778434526351</v>
      </c>
    </row>
    <row r="19" spans="1:10" x14ac:dyDescent="0.25">
      <c r="A19" s="4" t="s">
        <v>28</v>
      </c>
      <c r="B19" s="4">
        <v>5244510.2159999944</v>
      </c>
      <c r="C19" s="27">
        <v>113.19967472440339</v>
      </c>
      <c r="D19" s="32">
        <v>118.18479279206079</v>
      </c>
      <c r="E19" s="34"/>
      <c r="F19" s="22"/>
      <c r="G19">
        <f t="shared" si="0"/>
        <v>115.69223375823209</v>
      </c>
      <c r="H19" s="2">
        <f t="shared" si="1"/>
        <v>2.1544739459673019E-2</v>
      </c>
      <c r="I19" s="3">
        <f t="shared" si="2"/>
        <v>115.80297315914022</v>
      </c>
      <c r="J19" s="3">
        <f t="shared" si="3"/>
        <v>115.58149435732396</v>
      </c>
    </row>
    <row r="20" spans="1:10" x14ac:dyDescent="0.25">
      <c r="A20" s="4" t="s">
        <v>29</v>
      </c>
      <c r="B20" s="4">
        <v>5288308.4639999941</v>
      </c>
      <c r="C20" s="27">
        <v>116.35919068691726</v>
      </c>
      <c r="D20" s="32">
        <v>121.52610394649631</v>
      </c>
      <c r="E20" s="34"/>
      <c r="F20" s="22"/>
      <c r="G20">
        <f t="shared" si="0"/>
        <v>118.94264731670678</v>
      </c>
      <c r="H20" s="2">
        <f t="shared" si="1"/>
        <v>2.1720187738133934E-2</v>
      </c>
      <c r="I20" s="3">
        <f t="shared" si="2"/>
        <v>119.05742511557624</v>
      </c>
      <c r="J20" s="3">
        <f t="shared" si="3"/>
        <v>118.82786951783733</v>
      </c>
    </row>
    <row r="21" spans="1:10" x14ac:dyDescent="0.25">
      <c r="A21" s="4" t="s">
        <v>30</v>
      </c>
      <c r="B21" s="4">
        <v>5332106.7119999938</v>
      </c>
      <c r="C21" s="27">
        <v>112.20645780778833</v>
      </c>
      <c r="D21" s="32">
        <v>114.03979730137978</v>
      </c>
      <c r="E21" s="34"/>
      <c r="F21" s="22"/>
      <c r="G21">
        <f t="shared" si="0"/>
        <v>113.12312755458404</v>
      </c>
      <c r="H21" s="2">
        <f t="shared" si="1"/>
        <v>8.1032921084454278E-3</v>
      </c>
      <c r="I21" s="3">
        <f t="shared" si="2"/>
        <v>113.16385335373788</v>
      </c>
      <c r="J21" s="3">
        <f t="shared" si="3"/>
        <v>113.08240175543021</v>
      </c>
    </row>
    <row r="22" spans="1:10" x14ac:dyDescent="0.25">
      <c r="A22" s="4" t="s">
        <v>31</v>
      </c>
      <c r="B22" s="4">
        <v>5375904.9599999934</v>
      </c>
      <c r="C22" s="27">
        <v>111.85395557583573</v>
      </c>
      <c r="D22" s="32">
        <v>117.72031658294053</v>
      </c>
      <c r="E22" s="34"/>
      <c r="F22" s="22"/>
      <c r="G22">
        <f t="shared" si="0"/>
        <v>114.78713607938812</v>
      </c>
      <c r="H22" s="2">
        <f t="shared" si="1"/>
        <v>2.5553216185512095E-2</v>
      </c>
      <c r="I22" s="3">
        <f t="shared" si="2"/>
        <v>114.91745140885892</v>
      </c>
      <c r="J22" s="3">
        <f t="shared" si="3"/>
        <v>114.65682074991732</v>
      </c>
    </row>
    <row r="23" spans="1:10" x14ac:dyDescent="0.25">
      <c r="A23" s="4" t="s">
        <v>32</v>
      </c>
      <c r="B23" s="4">
        <v>5419823.2031999938</v>
      </c>
      <c r="C23" s="7"/>
      <c r="D23" s="12"/>
      <c r="E23" s="17"/>
      <c r="F23" s="22"/>
      <c r="G23" t="e">
        <f t="shared" si="0"/>
        <v>#DIV/0!</v>
      </c>
      <c r="H23" s="2" t="e">
        <f t="shared" si="1"/>
        <v>#DIV/0!</v>
      </c>
      <c r="I23" s="3" t="e">
        <f t="shared" si="2"/>
        <v>#DIV/0!</v>
      </c>
      <c r="J23" s="3" t="e">
        <f t="shared" si="3"/>
        <v>#DIV/0!</v>
      </c>
    </row>
    <row r="24" spans="1:10" x14ac:dyDescent="0.25">
      <c r="A24" s="4" t="s">
        <v>33</v>
      </c>
      <c r="B24" s="4">
        <v>5463741.4463999942</v>
      </c>
      <c r="C24" s="7"/>
      <c r="D24" s="12"/>
      <c r="E24" s="17"/>
      <c r="F24" s="22"/>
      <c r="G24" t="e">
        <f t="shared" si="0"/>
        <v>#DIV/0!</v>
      </c>
      <c r="H24" s="2" t="e">
        <f t="shared" si="1"/>
        <v>#DIV/0!</v>
      </c>
      <c r="I24" s="3" t="e">
        <f t="shared" si="2"/>
        <v>#DIV/0!</v>
      </c>
      <c r="J24" s="3" t="e">
        <f t="shared" si="3"/>
        <v>#DIV/0!</v>
      </c>
    </row>
    <row r="25" spans="1:10" x14ac:dyDescent="0.25">
      <c r="A25" s="4" t="s">
        <v>34</v>
      </c>
      <c r="B25" s="4">
        <v>5507659.6895999946</v>
      </c>
      <c r="C25" s="7"/>
      <c r="D25" s="12"/>
      <c r="E25" s="17"/>
      <c r="F25" s="22"/>
      <c r="G25" t="e">
        <f t="shared" si="0"/>
        <v>#DIV/0!</v>
      </c>
      <c r="H25" s="2" t="e">
        <f t="shared" si="1"/>
        <v>#DIV/0!</v>
      </c>
      <c r="I25" s="3" t="e">
        <f t="shared" si="2"/>
        <v>#DIV/0!</v>
      </c>
      <c r="J25" s="3" t="e">
        <f t="shared" si="3"/>
        <v>#DIV/0!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F2" sqref="F2:F13"/>
    </sheetView>
  </sheetViews>
  <sheetFormatPr defaultRowHeight="15" x14ac:dyDescent="0.25"/>
  <cols>
    <col min="1" max="1" width="26.5703125" bestFit="1" customWidth="1"/>
  </cols>
  <sheetData>
    <row r="1" spans="1:10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8</v>
      </c>
      <c r="H1" s="1" t="s">
        <v>7</v>
      </c>
      <c r="I1" s="1" t="s">
        <v>9</v>
      </c>
      <c r="J1" s="1" t="s">
        <v>10</v>
      </c>
    </row>
    <row r="2" spans="1:10" x14ac:dyDescent="0.25">
      <c r="A2" s="4" t="s">
        <v>11</v>
      </c>
      <c r="B2" s="4">
        <v>4499940</v>
      </c>
      <c r="C2" s="28">
        <v>0</v>
      </c>
      <c r="D2" s="33">
        <v>0</v>
      </c>
      <c r="E2" s="39">
        <v>0</v>
      </c>
      <c r="F2" s="44">
        <v>0</v>
      </c>
      <c r="G2">
        <f t="shared" ref="G2:G25" si="0">AVERAGE(C2:F2)</f>
        <v>0</v>
      </c>
      <c r="H2" s="2" t="e">
        <f t="shared" ref="H2:H25" si="1">_xlfn.STDEV.P(C2:F2)/G2</f>
        <v>#DIV/0!</v>
      </c>
      <c r="I2" s="3" t="e">
        <f>CONFIDENCE(0.95,H2,8)+G2</f>
        <v>#DIV/0!</v>
      </c>
      <c r="J2" s="3" t="e">
        <f>-CONFIDENCE(0.95,H2,8)+G2</f>
        <v>#DIV/0!</v>
      </c>
    </row>
    <row r="3" spans="1:10" x14ac:dyDescent="0.25">
      <c r="A3" s="4" t="s">
        <v>12</v>
      </c>
      <c r="B3" s="4">
        <v>4543738.2479999997</v>
      </c>
      <c r="C3" s="28">
        <v>40253</v>
      </c>
      <c r="D3" s="33">
        <v>36920</v>
      </c>
      <c r="E3" s="39">
        <v>30344</v>
      </c>
      <c r="F3" s="44">
        <v>32585</v>
      </c>
      <c r="G3">
        <f t="shared" si="0"/>
        <v>35025.5</v>
      </c>
      <c r="H3" s="2">
        <f t="shared" si="1"/>
        <v>0.10945393167032053</v>
      </c>
      <c r="I3" s="3">
        <f>CONFIDENCE(0.9,H3*G3,8)+G3</f>
        <v>35195.822658339275</v>
      </c>
      <c r="J3" s="3">
        <f>-CONFIDENCE(0.9,H3*G3,8)+G3</f>
        <v>34855.177341660725</v>
      </c>
    </row>
    <row r="4" spans="1:10" x14ac:dyDescent="0.25">
      <c r="A4" s="4" t="s">
        <v>13</v>
      </c>
      <c r="B4" s="4">
        <v>4587536.4959999993</v>
      </c>
      <c r="C4" s="28">
        <v>50510</v>
      </c>
      <c r="D4" s="33">
        <v>44033</v>
      </c>
      <c r="E4" s="39">
        <v>33172</v>
      </c>
      <c r="F4" s="44">
        <v>41980</v>
      </c>
      <c r="G4">
        <f t="shared" si="0"/>
        <v>42423.75</v>
      </c>
      <c r="H4" s="2">
        <f t="shared" si="1"/>
        <v>0.14614879096211997</v>
      </c>
      <c r="I4" s="3">
        <f t="shared" ref="I4:I25" si="2">CONFIDENCE(0.9,H4*G4,8)+G4</f>
        <v>42699.211557378636</v>
      </c>
      <c r="J4" s="3">
        <f t="shared" ref="J4:J25" si="3">-CONFIDENCE(0.9,H4*G4,8)+G4</f>
        <v>42148.288442621364</v>
      </c>
    </row>
    <row r="5" spans="1:10" x14ac:dyDescent="0.25">
      <c r="A5" s="4" t="s">
        <v>14</v>
      </c>
      <c r="B5" s="4">
        <v>4631334.743999999</v>
      </c>
      <c r="C5" s="28">
        <v>42141</v>
      </c>
      <c r="D5" s="33">
        <v>50612</v>
      </c>
      <c r="E5" s="39">
        <v>41749</v>
      </c>
      <c r="F5" s="44">
        <v>47806</v>
      </c>
      <c r="G5">
        <f t="shared" si="0"/>
        <v>45577</v>
      </c>
      <c r="H5" s="2">
        <f t="shared" si="1"/>
        <v>8.2664579693190257E-2</v>
      </c>
      <c r="I5" s="3">
        <f t="shared" si="2"/>
        <v>45744.387072553669</v>
      </c>
      <c r="J5" s="3">
        <f t="shared" si="3"/>
        <v>45409.612927446331</v>
      </c>
    </row>
    <row r="6" spans="1:10" x14ac:dyDescent="0.25">
      <c r="A6" s="4" t="s">
        <v>15</v>
      </c>
      <c r="B6" s="4">
        <v>4675132.9919999987</v>
      </c>
      <c r="C6" s="28">
        <v>44655</v>
      </c>
      <c r="D6" s="33">
        <v>57191</v>
      </c>
      <c r="E6" s="39">
        <v>51543</v>
      </c>
      <c r="F6" s="44">
        <v>54886</v>
      </c>
      <c r="G6">
        <f t="shared" si="0"/>
        <v>52068.75</v>
      </c>
      <c r="H6" s="2">
        <f t="shared" si="1"/>
        <v>9.0802267652090971E-2</v>
      </c>
      <c r="I6" s="3">
        <f t="shared" si="2"/>
        <v>52278.803809901838</v>
      </c>
      <c r="J6" s="3">
        <f t="shared" si="3"/>
        <v>51858.696190098162</v>
      </c>
    </row>
    <row r="7" spans="1:10" x14ac:dyDescent="0.25">
      <c r="A7" s="4" t="s">
        <v>16</v>
      </c>
      <c r="B7" s="4">
        <v>4718931.2399999984</v>
      </c>
      <c r="C7" s="28">
        <v>36118</v>
      </c>
      <c r="D7" s="33">
        <v>48434</v>
      </c>
      <c r="E7" s="39">
        <v>41197</v>
      </c>
      <c r="F7" s="44">
        <v>31964</v>
      </c>
      <c r="G7">
        <f t="shared" si="0"/>
        <v>39428.25</v>
      </c>
      <c r="H7" s="2">
        <f t="shared" si="1"/>
        <v>0.15578083212608629</v>
      </c>
      <c r="I7" s="3">
        <f t="shared" si="2"/>
        <v>39701.134103829543</v>
      </c>
      <c r="J7" s="3">
        <f t="shared" si="3"/>
        <v>39155.365896170457</v>
      </c>
    </row>
    <row r="8" spans="1:10" x14ac:dyDescent="0.25">
      <c r="A8" s="4" t="s">
        <v>17</v>
      </c>
      <c r="B8" s="4">
        <v>4762729.487999998</v>
      </c>
      <c r="C8" s="28">
        <v>38129</v>
      </c>
      <c r="D8" s="33">
        <v>32784</v>
      </c>
      <c r="E8" s="39">
        <v>41101</v>
      </c>
      <c r="F8" s="44">
        <v>36568</v>
      </c>
      <c r="G8">
        <f t="shared" si="0"/>
        <v>37145.5</v>
      </c>
      <c r="H8" s="2">
        <f t="shared" si="1"/>
        <v>8.072919836875643E-2</v>
      </c>
      <c r="I8" s="3">
        <f t="shared" si="2"/>
        <v>37278.727403935198</v>
      </c>
      <c r="J8" s="3">
        <f t="shared" si="3"/>
        <v>37012.272596064802</v>
      </c>
    </row>
    <row r="9" spans="1:10" x14ac:dyDescent="0.25">
      <c r="A9" s="4" t="s">
        <v>18</v>
      </c>
      <c r="B9" s="4">
        <v>4806527.7359999977</v>
      </c>
      <c r="C9" s="28">
        <v>35916</v>
      </c>
      <c r="D9" s="33">
        <v>48454</v>
      </c>
      <c r="E9" s="39">
        <v>46022</v>
      </c>
      <c r="F9" s="44">
        <v>56683</v>
      </c>
      <c r="G9">
        <f t="shared" si="0"/>
        <v>46768.75</v>
      </c>
      <c r="H9" s="2">
        <f t="shared" si="1"/>
        <v>0.15838134933685449</v>
      </c>
      <c r="I9" s="3">
        <f t="shared" si="2"/>
        <v>47097.841388422392</v>
      </c>
      <c r="J9" s="3">
        <f t="shared" si="3"/>
        <v>46439.658611577608</v>
      </c>
    </row>
    <row r="10" spans="1:10" x14ac:dyDescent="0.25">
      <c r="A10" s="4" t="s">
        <v>19</v>
      </c>
      <c r="B10" s="4">
        <v>4850325.9839999974</v>
      </c>
      <c r="C10" s="28">
        <v>53930</v>
      </c>
      <c r="D10" s="33">
        <v>56453</v>
      </c>
      <c r="E10" s="39">
        <v>60054</v>
      </c>
      <c r="F10" s="44">
        <v>50436</v>
      </c>
      <c r="G10">
        <f t="shared" si="0"/>
        <v>55218.25</v>
      </c>
      <c r="H10" s="2">
        <f t="shared" si="1"/>
        <v>6.3667881341524332E-2</v>
      </c>
      <c r="I10" s="3">
        <f t="shared" si="2"/>
        <v>55374.442348008924</v>
      </c>
      <c r="J10" s="3">
        <f t="shared" si="3"/>
        <v>55062.057651991076</v>
      </c>
    </row>
    <row r="11" spans="1:10" x14ac:dyDescent="0.25">
      <c r="A11" s="4" t="s">
        <v>20</v>
      </c>
      <c r="B11" s="4">
        <v>4894124.231999997</v>
      </c>
      <c r="C11" s="28">
        <v>78931</v>
      </c>
      <c r="D11" s="33">
        <v>63465</v>
      </c>
      <c r="E11" s="39">
        <v>71446</v>
      </c>
      <c r="F11" s="44">
        <v>61990</v>
      </c>
      <c r="G11">
        <f t="shared" si="0"/>
        <v>68958</v>
      </c>
      <c r="H11" s="2">
        <f t="shared" si="1"/>
        <v>9.8455199333938398E-2</v>
      </c>
      <c r="I11" s="3">
        <f t="shared" si="2"/>
        <v>69259.63381681699</v>
      </c>
      <c r="J11" s="3">
        <f t="shared" si="3"/>
        <v>68656.36618318301</v>
      </c>
    </row>
    <row r="12" spans="1:10" x14ac:dyDescent="0.25">
      <c r="A12" s="4" t="s">
        <v>21</v>
      </c>
      <c r="B12" s="4">
        <v>4937922.4799999967</v>
      </c>
      <c r="C12" s="28">
        <v>86329</v>
      </c>
      <c r="D12" s="33">
        <v>90183</v>
      </c>
      <c r="E12" s="39">
        <v>98509</v>
      </c>
      <c r="F12" s="44">
        <v>77633</v>
      </c>
      <c r="G12">
        <f t="shared" si="0"/>
        <v>88163.5</v>
      </c>
      <c r="H12" s="2">
        <f t="shared" si="1"/>
        <v>8.513810958040223E-2</v>
      </c>
      <c r="I12" s="3">
        <f t="shared" si="2"/>
        <v>88496.979807734111</v>
      </c>
      <c r="J12" s="3">
        <f t="shared" si="3"/>
        <v>87830.020192265889</v>
      </c>
    </row>
    <row r="13" spans="1:10" x14ac:dyDescent="0.25">
      <c r="A13" s="4" t="s">
        <v>22</v>
      </c>
      <c r="B13" s="4">
        <v>4981720.7279999964</v>
      </c>
      <c r="C13" s="28">
        <v>91453</v>
      </c>
      <c r="D13" s="33">
        <v>113728</v>
      </c>
      <c r="E13" s="39">
        <v>90548</v>
      </c>
      <c r="F13" s="44">
        <v>106945</v>
      </c>
      <c r="G13">
        <f t="shared" si="0"/>
        <v>100668.5</v>
      </c>
      <c r="H13" s="2">
        <f t="shared" si="1"/>
        <v>9.8999483971034447E-2</v>
      </c>
      <c r="I13" s="3">
        <f t="shared" si="2"/>
        <v>101111.27515637466</v>
      </c>
      <c r="J13" s="3">
        <f t="shared" si="3"/>
        <v>100225.72484362534</v>
      </c>
    </row>
    <row r="14" spans="1:10" x14ac:dyDescent="0.25">
      <c r="A14" s="4" t="s">
        <v>23</v>
      </c>
      <c r="B14" s="4">
        <v>5025518.9759999961</v>
      </c>
      <c r="C14" s="28">
        <v>117560</v>
      </c>
      <c r="D14" s="33">
        <v>104855</v>
      </c>
      <c r="E14" s="18"/>
      <c r="F14" s="23"/>
      <c r="G14">
        <f t="shared" si="0"/>
        <v>111207.5</v>
      </c>
      <c r="H14" s="2">
        <f t="shared" si="1"/>
        <v>5.7122945844479911E-2</v>
      </c>
      <c r="I14" s="3">
        <f t="shared" si="2"/>
        <v>111489.72883980739</v>
      </c>
      <c r="J14" s="3">
        <f t="shared" si="3"/>
        <v>110925.27116019261</v>
      </c>
    </row>
    <row r="15" spans="1:10" x14ac:dyDescent="0.25">
      <c r="A15" s="4" t="s">
        <v>24</v>
      </c>
      <c r="B15" s="4">
        <v>5069317.2239999957</v>
      </c>
      <c r="C15" s="28">
        <v>113600</v>
      </c>
      <c r="D15" s="33">
        <v>131411</v>
      </c>
      <c r="E15" s="18"/>
      <c r="F15" s="23"/>
      <c r="G15">
        <f t="shared" si="0"/>
        <v>122505.5</v>
      </c>
      <c r="H15" s="2">
        <f t="shared" si="1"/>
        <v>7.2694695340209212E-2</v>
      </c>
      <c r="I15" s="3">
        <f t="shared" si="2"/>
        <v>122901.1535116733</v>
      </c>
      <c r="J15" s="3">
        <f t="shared" si="3"/>
        <v>122109.8464883267</v>
      </c>
    </row>
    <row r="16" spans="1:10" x14ac:dyDescent="0.25">
      <c r="A16" s="4" t="s">
        <v>25</v>
      </c>
      <c r="B16" s="4">
        <v>5113115.4719999954</v>
      </c>
      <c r="C16" s="28">
        <v>135639</v>
      </c>
      <c r="D16" s="33">
        <v>137600</v>
      </c>
      <c r="E16" s="18"/>
      <c r="F16" s="23"/>
      <c r="G16">
        <f t="shared" si="0"/>
        <v>136619.5</v>
      </c>
      <c r="H16" s="2">
        <f t="shared" si="1"/>
        <v>7.1768671382928502E-3</v>
      </c>
      <c r="I16" s="3">
        <f t="shared" si="2"/>
        <v>136663.0616493398</v>
      </c>
      <c r="J16" s="3">
        <f t="shared" si="3"/>
        <v>136575.9383506602</v>
      </c>
    </row>
    <row r="17" spans="1:10" x14ac:dyDescent="0.25">
      <c r="A17" s="4" t="s">
        <v>26</v>
      </c>
      <c r="B17" s="4">
        <v>5156913.7199999951</v>
      </c>
      <c r="C17" s="28">
        <v>152036</v>
      </c>
      <c r="D17" s="33">
        <v>150409</v>
      </c>
      <c r="E17" s="18"/>
      <c r="F17" s="23"/>
      <c r="G17">
        <f t="shared" si="0"/>
        <v>151222.5</v>
      </c>
      <c r="H17" s="2">
        <f t="shared" si="1"/>
        <v>5.3794904858734645E-3</v>
      </c>
      <c r="I17" s="3">
        <f t="shared" si="2"/>
        <v>151258.64217413354</v>
      </c>
      <c r="J17" s="3">
        <f t="shared" si="3"/>
        <v>151186.35782586646</v>
      </c>
    </row>
    <row r="18" spans="1:10" x14ac:dyDescent="0.25">
      <c r="A18" s="4" t="s">
        <v>27</v>
      </c>
      <c r="B18" s="4">
        <v>5200711.9679999948</v>
      </c>
      <c r="C18" s="28">
        <v>166766</v>
      </c>
      <c r="D18" s="33">
        <v>177495</v>
      </c>
      <c r="E18" s="18"/>
      <c r="F18" s="23"/>
      <c r="G18">
        <f t="shared" si="0"/>
        <v>172130.5</v>
      </c>
      <c r="H18" s="2">
        <f t="shared" si="1"/>
        <v>3.1165307717109982E-2</v>
      </c>
      <c r="I18" s="3">
        <f t="shared" si="2"/>
        <v>172368.83398050323</v>
      </c>
      <c r="J18" s="3">
        <f t="shared" si="3"/>
        <v>171892.16601949677</v>
      </c>
    </row>
    <row r="19" spans="1:10" x14ac:dyDescent="0.25">
      <c r="A19" s="4" t="s">
        <v>28</v>
      </c>
      <c r="B19" s="4">
        <v>5244510.2159999944</v>
      </c>
      <c r="C19" s="28">
        <v>190930</v>
      </c>
      <c r="D19" s="33">
        <v>184851</v>
      </c>
      <c r="E19" s="18"/>
      <c r="F19" s="23"/>
      <c r="G19">
        <f t="shared" si="0"/>
        <v>187890.5</v>
      </c>
      <c r="H19" s="2">
        <f t="shared" si="1"/>
        <v>1.6176975419193627E-2</v>
      </c>
      <c r="I19" s="3">
        <f t="shared" si="2"/>
        <v>188025.53889155365</v>
      </c>
      <c r="J19" s="3">
        <f t="shared" si="3"/>
        <v>187755.46110844635</v>
      </c>
    </row>
    <row r="20" spans="1:10" x14ac:dyDescent="0.25">
      <c r="A20" s="4" t="s">
        <v>29</v>
      </c>
      <c r="B20" s="4">
        <v>5288308.4639999941</v>
      </c>
      <c r="C20" s="28">
        <v>194869</v>
      </c>
      <c r="D20" s="33">
        <v>199683</v>
      </c>
      <c r="E20" s="18"/>
      <c r="F20" s="23"/>
      <c r="G20">
        <f t="shared" si="0"/>
        <v>197276</v>
      </c>
      <c r="H20" s="2">
        <f t="shared" si="1"/>
        <v>1.2201180072588658E-2</v>
      </c>
      <c r="I20" s="3">
        <f t="shared" si="2"/>
        <v>197382.93818455984</v>
      </c>
      <c r="J20" s="3">
        <f t="shared" si="3"/>
        <v>197169.06181544016</v>
      </c>
    </row>
    <row r="21" spans="1:10" x14ac:dyDescent="0.25">
      <c r="A21" s="4" t="s">
        <v>30</v>
      </c>
      <c r="B21" s="4">
        <v>5332106.7119999938</v>
      </c>
      <c r="C21" s="28">
        <v>220348</v>
      </c>
      <c r="D21" s="33">
        <v>222221</v>
      </c>
      <c r="E21" s="18"/>
      <c r="F21" s="23"/>
      <c r="G21">
        <f t="shared" si="0"/>
        <v>221284.5</v>
      </c>
      <c r="H21" s="2">
        <f t="shared" si="1"/>
        <v>4.2321084395879512E-3</v>
      </c>
      <c r="I21" s="3">
        <f t="shared" si="2"/>
        <v>221326.10681754895</v>
      </c>
      <c r="J21" s="3">
        <f t="shared" si="3"/>
        <v>221242.89318245105</v>
      </c>
    </row>
    <row r="22" spans="1:10" x14ac:dyDescent="0.25">
      <c r="A22" s="4" t="s">
        <v>31</v>
      </c>
      <c r="B22" s="4">
        <v>5375904.9599999934</v>
      </c>
      <c r="C22" s="28">
        <v>235278</v>
      </c>
      <c r="D22" s="33">
        <v>229997</v>
      </c>
      <c r="E22" s="18"/>
      <c r="F22" s="23"/>
      <c r="G22">
        <f t="shared" si="0"/>
        <v>232637.5</v>
      </c>
      <c r="H22" s="2">
        <f t="shared" si="1"/>
        <v>1.1350276718069959E-2</v>
      </c>
      <c r="I22" s="3">
        <f t="shared" si="2"/>
        <v>232754.81212145006</v>
      </c>
      <c r="J22" s="3">
        <f t="shared" si="3"/>
        <v>232520.18787854994</v>
      </c>
    </row>
    <row r="23" spans="1:10" x14ac:dyDescent="0.25">
      <c r="A23" s="4" t="s">
        <v>32</v>
      </c>
      <c r="B23" s="4">
        <v>5419823.2031999938</v>
      </c>
      <c r="C23" s="8"/>
      <c r="D23" s="13"/>
      <c r="E23" s="18"/>
      <c r="F23" s="23"/>
      <c r="G23" t="e">
        <f t="shared" si="0"/>
        <v>#DIV/0!</v>
      </c>
      <c r="H23" s="2" t="e">
        <f t="shared" si="1"/>
        <v>#DIV/0!</v>
      </c>
      <c r="I23" s="3" t="e">
        <f t="shared" si="2"/>
        <v>#DIV/0!</v>
      </c>
      <c r="J23" s="3" t="e">
        <f t="shared" si="3"/>
        <v>#DIV/0!</v>
      </c>
    </row>
    <row r="24" spans="1:10" x14ac:dyDescent="0.25">
      <c r="A24" s="4" t="s">
        <v>33</v>
      </c>
      <c r="B24" s="4">
        <v>5463741.4463999942</v>
      </c>
      <c r="C24" s="8"/>
      <c r="D24" s="13"/>
      <c r="E24" s="18"/>
      <c r="F24" s="23"/>
      <c r="G24" t="e">
        <f t="shared" si="0"/>
        <v>#DIV/0!</v>
      </c>
      <c r="H24" s="2" t="e">
        <f t="shared" si="1"/>
        <v>#DIV/0!</v>
      </c>
      <c r="I24" s="3" t="e">
        <f t="shared" si="2"/>
        <v>#DIV/0!</v>
      </c>
      <c r="J24" s="3" t="e">
        <f t="shared" si="3"/>
        <v>#DIV/0!</v>
      </c>
    </row>
    <row r="25" spans="1:10" x14ac:dyDescent="0.25">
      <c r="A25" s="4" t="s">
        <v>34</v>
      </c>
      <c r="B25" s="4">
        <v>5507659.6895999946</v>
      </c>
      <c r="C25" s="8"/>
      <c r="D25" s="13"/>
      <c r="E25" s="18"/>
      <c r="F25" s="23"/>
      <c r="G25" t="e">
        <f t="shared" si="0"/>
        <v>#DIV/0!</v>
      </c>
      <c r="H25" s="2" t="e">
        <f t="shared" si="1"/>
        <v>#DIV/0!</v>
      </c>
      <c r="I25" s="3" t="e">
        <f t="shared" si="2"/>
        <v>#DIV/0!</v>
      </c>
      <c r="J25" s="3" t="e">
        <f t="shared" si="3"/>
        <v>#DIV/0!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M23" sqref="M23"/>
    </sheetView>
  </sheetViews>
  <sheetFormatPr defaultRowHeight="15" x14ac:dyDescent="0.25"/>
  <cols>
    <col min="1" max="1" width="26.5703125" style="3" bestFit="1" customWidth="1"/>
    <col min="2" max="16384" width="9.140625" style="3"/>
  </cols>
  <sheetData>
    <row r="1" spans="1:10" x14ac:dyDescent="0.25">
      <c r="A1" s="3" t="s">
        <v>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1" t="s">
        <v>8</v>
      </c>
      <c r="H1" s="1" t="s">
        <v>7</v>
      </c>
      <c r="I1" s="1" t="s">
        <v>9</v>
      </c>
      <c r="J1" s="1" t="s">
        <v>10</v>
      </c>
    </row>
    <row r="2" spans="1:10" x14ac:dyDescent="0.25">
      <c r="A2" s="4" t="s">
        <v>11</v>
      </c>
      <c r="B2" s="4">
        <v>4499940</v>
      </c>
      <c r="C2" s="29">
        <v>0</v>
      </c>
      <c r="D2" s="35">
        <v>0</v>
      </c>
      <c r="E2" s="40">
        <v>0</v>
      </c>
      <c r="F2" s="45">
        <v>0</v>
      </c>
      <c r="G2" s="3">
        <f t="shared" ref="G2:G25" si="0">AVERAGE(C2:F2)</f>
        <v>0</v>
      </c>
      <c r="H2" s="2" t="e">
        <f t="shared" ref="H2:H25" si="1">_xlfn.STDEV.P(C2:F2)/G2</f>
        <v>#DIV/0!</v>
      </c>
      <c r="I2" s="3" t="e">
        <f>CONFIDENCE(0.95,H2,8)+G2</f>
        <v>#DIV/0!</v>
      </c>
      <c r="J2" s="3" t="e">
        <f>-CONFIDENCE(0.95,H2,8)+G2</f>
        <v>#DIV/0!</v>
      </c>
    </row>
    <row r="3" spans="1:10" x14ac:dyDescent="0.25">
      <c r="A3" s="4" t="s">
        <v>12</v>
      </c>
      <c r="B3" s="4">
        <v>4543738.2479999997</v>
      </c>
      <c r="C3" s="29">
        <v>156.84</v>
      </c>
      <c r="D3" s="35">
        <v>155.54</v>
      </c>
      <c r="E3" s="40">
        <v>156.19999999999999</v>
      </c>
      <c r="F3" s="45">
        <v>156.12</v>
      </c>
      <c r="G3" s="3">
        <f t="shared" si="0"/>
        <v>156.17500000000001</v>
      </c>
      <c r="H3" s="2">
        <f t="shared" si="1"/>
        <v>2.9501079651977893E-3</v>
      </c>
      <c r="I3" s="3">
        <f>CONFIDENCE(0.9,H3*G3,8)+G3</f>
        <v>156.19546944848636</v>
      </c>
      <c r="J3" s="3">
        <f>-CONFIDENCE(0.9,H3*G3,8)+G3</f>
        <v>156.15453055151366</v>
      </c>
    </row>
    <row r="4" spans="1:10" x14ac:dyDescent="0.25">
      <c r="A4" s="4" t="s">
        <v>13</v>
      </c>
      <c r="B4" s="4">
        <v>4587536.4959999993</v>
      </c>
      <c r="C4" s="29">
        <v>160.11000000000001</v>
      </c>
      <c r="D4" s="35">
        <v>160.13</v>
      </c>
      <c r="E4" s="40">
        <v>158.01</v>
      </c>
      <c r="F4" s="45">
        <v>158.91999999999999</v>
      </c>
      <c r="G4" s="3">
        <f t="shared" si="0"/>
        <v>159.29249999999999</v>
      </c>
      <c r="H4" s="2">
        <f t="shared" si="1"/>
        <v>5.5738541424512579E-3</v>
      </c>
      <c r="I4" s="3">
        <f t="shared" ref="I4:I25" si="2">CONFIDENCE(0.9,H4*G4,8)+G4</f>
        <v>159.33194642457636</v>
      </c>
      <c r="J4" s="3">
        <f t="shared" ref="J4:J25" si="3">-CONFIDENCE(0.9,H4*G4,8)+G4</f>
        <v>159.25305357542362</v>
      </c>
    </row>
    <row r="5" spans="1:10" x14ac:dyDescent="0.25">
      <c r="A5" s="4" t="s">
        <v>14</v>
      </c>
      <c r="B5" s="4">
        <v>4631334.743999999</v>
      </c>
      <c r="C5" s="29">
        <v>160.63</v>
      </c>
      <c r="D5" s="35">
        <v>162.32</v>
      </c>
      <c r="E5" s="40">
        <v>160.62</v>
      </c>
      <c r="F5" s="45">
        <v>160.63999999999999</v>
      </c>
      <c r="G5" s="3">
        <f t="shared" si="0"/>
        <v>161.05250000000001</v>
      </c>
      <c r="H5" s="2">
        <f t="shared" si="1"/>
        <v>4.5440190505474116E-3</v>
      </c>
      <c r="I5" s="3">
        <f t="shared" si="2"/>
        <v>161.08501354552865</v>
      </c>
      <c r="J5" s="3">
        <f t="shared" si="3"/>
        <v>161.01998645447136</v>
      </c>
    </row>
    <row r="6" spans="1:10" x14ac:dyDescent="0.25">
      <c r="A6" s="4" t="s">
        <v>15</v>
      </c>
      <c r="B6" s="4">
        <v>4675132.9919999987</v>
      </c>
      <c r="C6" s="29">
        <v>163.31</v>
      </c>
      <c r="D6" s="35">
        <v>163.85</v>
      </c>
      <c r="E6" s="40">
        <v>163.54</v>
      </c>
      <c r="F6" s="45">
        <v>163.46</v>
      </c>
      <c r="G6" s="3">
        <f t="shared" si="0"/>
        <v>163.54</v>
      </c>
      <c r="H6" s="2">
        <f t="shared" si="1"/>
        <v>1.2052343979715454E-3</v>
      </c>
      <c r="I6" s="3">
        <f t="shared" si="2"/>
        <v>163.54875693706106</v>
      </c>
      <c r="J6" s="3">
        <f t="shared" si="3"/>
        <v>163.53124306293893</v>
      </c>
    </row>
    <row r="7" spans="1:10" x14ac:dyDescent="0.25">
      <c r="A7" s="4" t="s">
        <v>16</v>
      </c>
      <c r="B7" s="4">
        <v>4718931.2399999984</v>
      </c>
      <c r="C7" s="29">
        <v>160.19999999999999</v>
      </c>
      <c r="D7" s="35">
        <v>162.86000000000001</v>
      </c>
      <c r="E7" s="40">
        <v>160.87</v>
      </c>
      <c r="F7" s="45">
        <v>161.66</v>
      </c>
      <c r="G7" s="3">
        <f t="shared" si="0"/>
        <v>161.39750000000001</v>
      </c>
      <c r="H7" s="2">
        <f t="shared" si="1"/>
        <v>6.1336697519848967E-3</v>
      </c>
      <c r="I7" s="3">
        <f t="shared" si="2"/>
        <v>161.4414818921384</v>
      </c>
      <c r="J7" s="3">
        <f t="shared" si="3"/>
        <v>161.35351810786162</v>
      </c>
    </row>
    <row r="8" spans="1:10" x14ac:dyDescent="0.25">
      <c r="A8" s="4" t="s">
        <v>17</v>
      </c>
      <c r="B8" s="4">
        <v>4762729.487999998</v>
      </c>
      <c r="C8" s="29">
        <v>154.49</v>
      </c>
      <c r="D8" s="35">
        <v>155.88</v>
      </c>
      <c r="E8" s="40">
        <v>155.5</v>
      </c>
      <c r="F8" s="45">
        <v>154.22999999999999</v>
      </c>
      <c r="G8" s="3">
        <f t="shared" si="0"/>
        <v>155.02500000000001</v>
      </c>
      <c r="H8" s="2">
        <f t="shared" si="1"/>
        <v>4.4162873034635395E-3</v>
      </c>
      <c r="I8" s="3">
        <f t="shared" si="2"/>
        <v>155.05541695782566</v>
      </c>
      <c r="J8" s="3">
        <f t="shared" si="3"/>
        <v>154.99458304217436</v>
      </c>
    </row>
    <row r="9" spans="1:10" x14ac:dyDescent="0.25">
      <c r="A9" s="4" t="s">
        <v>18</v>
      </c>
      <c r="B9" s="4">
        <v>4806527.7359999977</v>
      </c>
      <c r="C9" s="29">
        <v>158.46</v>
      </c>
      <c r="D9" s="35">
        <v>158.33000000000001</v>
      </c>
      <c r="E9" s="40">
        <v>157.87</v>
      </c>
      <c r="F9" s="45">
        <v>158.54</v>
      </c>
      <c r="G9" s="3">
        <f t="shared" si="0"/>
        <v>158.30000000000001</v>
      </c>
      <c r="H9" s="2">
        <f t="shared" si="1"/>
        <v>1.6381936171686459E-3</v>
      </c>
      <c r="I9" s="3">
        <f t="shared" si="2"/>
        <v>158.311521336499</v>
      </c>
      <c r="J9" s="3">
        <f t="shared" si="3"/>
        <v>158.28847866350102</v>
      </c>
    </row>
    <row r="10" spans="1:10" x14ac:dyDescent="0.25">
      <c r="A10" s="4" t="s">
        <v>19</v>
      </c>
      <c r="B10" s="4">
        <v>4850325.9839999974</v>
      </c>
      <c r="C10" s="29">
        <v>162.19</v>
      </c>
      <c r="D10" s="35">
        <v>161.38</v>
      </c>
      <c r="E10" s="40">
        <v>162.91999999999999</v>
      </c>
      <c r="F10" s="45">
        <v>162.44</v>
      </c>
      <c r="G10" s="3">
        <f t="shared" si="0"/>
        <v>162.23250000000002</v>
      </c>
      <c r="H10" s="2">
        <f t="shared" si="1"/>
        <v>3.437876974842049E-3</v>
      </c>
      <c r="I10" s="3">
        <f t="shared" si="2"/>
        <v>162.25727906464837</v>
      </c>
      <c r="J10" s="3">
        <f t="shared" si="3"/>
        <v>162.20772093535166</v>
      </c>
    </row>
    <row r="11" spans="1:10" x14ac:dyDescent="0.25">
      <c r="A11" s="4" t="s">
        <v>20</v>
      </c>
      <c r="B11" s="4">
        <v>4894124.231999997</v>
      </c>
      <c r="C11" s="29">
        <v>165.53</v>
      </c>
      <c r="D11" s="35">
        <v>167.24</v>
      </c>
      <c r="E11" s="40">
        <v>167.31</v>
      </c>
      <c r="F11" s="45">
        <v>166.38</v>
      </c>
      <c r="G11" s="3">
        <f t="shared" si="0"/>
        <v>166.61500000000001</v>
      </c>
      <c r="H11" s="2">
        <f t="shared" si="1"/>
        <v>4.3550726176445568E-3</v>
      </c>
      <c r="I11" s="3">
        <f t="shared" si="2"/>
        <v>166.64723786075709</v>
      </c>
      <c r="J11" s="3">
        <f t="shared" si="3"/>
        <v>166.58276213924293</v>
      </c>
    </row>
    <row r="12" spans="1:10" x14ac:dyDescent="0.25">
      <c r="A12" s="4" t="s">
        <v>21</v>
      </c>
      <c r="B12" s="4">
        <v>4937922.4799999967</v>
      </c>
      <c r="C12" s="29">
        <v>169.92</v>
      </c>
      <c r="D12" s="35">
        <v>170.57</v>
      </c>
      <c r="E12" s="40">
        <v>170.83</v>
      </c>
      <c r="F12" s="45">
        <v>170.79</v>
      </c>
      <c r="G12" s="3">
        <f t="shared" si="0"/>
        <v>170.5275</v>
      </c>
      <c r="H12" s="2">
        <f t="shared" si="1"/>
        <v>2.1371512996802007E-3</v>
      </c>
      <c r="I12" s="3">
        <f t="shared" si="2"/>
        <v>170.54369147490434</v>
      </c>
      <c r="J12" s="3">
        <f t="shared" si="3"/>
        <v>170.51130852509567</v>
      </c>
    </row>
    <row r="13" spans="1:10" x14ac:dyDescent="0.25">
      <c r="A13" s="4" t="s">
        <v>22</v>
      </c>
      <c r="B13" s="4">
        <v>4981720.7279999964</v>
      </c>
      <c r="C13" s="29">
        <v>175.31</v>
      </c>
      <c r="D13" s="35">
        <v>175.45</v>
      </c>
      <c r="E13" s="40">
        <v>175.32</v>
      </c>
      <c r="F13" s="45">
        <v>175.87</v>
      </c>
      <c r="G13" s="3">
        <f t="shared" si="0"/>
        <v>175.48749999999998</v>
      </c>
      <c r="H13" s="2">
        <f t="shared" si="1"/>
        <v>1.2971711443445705E-3</v>
      </c>
      <c r="I13" s="3">
        <f t="shared" si="2"/>
        <v>175.49761346982402</v>
      </c>
      <c r="J13" s="3">
        <f t="shared" si="3"/>
        <v>175.47738653017595</v>
      </c>
    </row>
    <row r="14" spans="1:10" x14ac:dyDescent="0.25">
      <c r="A14" s="4" t="s">
        <v>23</v>
      </c>
      <c r="B14" s="4">
        <v>5025518.9759999961</v>
      </c>
      <c r="C14" s="29">
        <v>179.88</v>
      </c>
      <c r="D14" s="35">
        <v>179.23</v>
      </c>
      <c r="E14" s="19"/>
      <c r="F14" s="24"/>
      <c r="G14" s="3">
        <f t="shared" si="0"/>
        <v>179.55500000000001</v>
      </c>
      <c r="H14" s="2">
        <f t="shared" si="1"/>
        <v>1.8100303528167014E-3</v>
      </c>
      <c r="I14" s="3">
        <f t="shared" si="2"/>
        <v>179.56943909845532</v>
      </c>
      <c r="J14" s="3">
        <f t="shared" si="3"/>
        <v>179.54056090154469</v>
      </c>
    </row>
    <row r="15" spans="1:10" x14ac:dyDescent="0.25">
      <c r="A15" s="4" t="s">
        <v>24</v>
      </c>
      <c r="B15" s="4">
        <v>5069317.2239999957</v>
      </c>
      <c r="C15" s="29">
        <v>183.52</v>
      </c>
      <c r="D15" s="35">
        <v>184.03</v>
      </c>
      <c r="E15" s="19"/>
      <c r="F15" s="24"/>
      <c r="G15" s="3">
        <f t="shared" si="0"/>
        <v>183.77500000000001</v>
      </c>
      <c r="H15" s="2">
        <f t="shared" si="1"/>
        <v>1.3875663175077972E-3</v>
      </c>
      <c r="I15" s="3">
        <f t="shared" si="2"/>
        <v>183.78632913878803</v>
      </c>
      <c r="J15" s="3">
        <f t="shared" si="3"/>
        <v>183.76367086121198</v>
      </c>
    </row>
    <row r="16" spans="1:10" x14ac:dyDescent="0.25">
      <c r="A16" s="4" t="s">
        <v>25</v>
      </c>
      <c r="B16" s="4">
        <v>5113115.4719999954</v>
      </c>
      <c r="C16" s="29">
        <v>186.88</v>
      </c>
      <c r="D16" s="35">
        <v>186.56</v>
      </c>
      <c r="E16" s="19"/>
      <c r="F16" s="24"/>
      <c r="G16" s="3">
        <f t="shared" si="0"/>
        <v>186.72</v>
      </c>
      <c r="H16" s="2">
        <f t="shared" si="1"/>
        <v>8.5689802913451471E-4</v>
      </c>
      <c r="I16" s="3">
        <f t="shared" si="2"/>
        <v>186.72710847923955</v>
      </c>
      <c r="J16" s="3">
        <f t="shared" si="3"/>
        <v>186.71289152076045</v>
      </c>
    </row>
    <row r="17" spans="1:10" x14ac:dyDescent="0.25">
      <c r="A17" s="4" t="s">
        <v>26</v>
      </c>
      <c r="B17" s="4">
        <v>5156913.7199999951</v>
      </c>
      <c r="C17" s="29">
        <v>191.38</v>
      </c>
      <c r="D17" s="35">
        <v>191.2</v>
      </c>
      <c r="E17" s="19"/>
      <c r="F17" s="24"/>
      <c r="G17" s="3">
        <f t="shared" si="0"/>
        <v>191.29</v>
      </c>
      <c r="H17" s="2">
        <f t="shared" si="1"/>
        <v>4.704898321919777E-4</v>
      </c>
      <c r="I17" s="3">
        <f t="shared" si="2"/>
        <v>191.29399851957223</v>
      </c>
      <c r="J17" s="3">
        <f t="shared" si="3"/>
        <v>191.28600148042776</v>
      </c>
    </row>
    <row r="18" spans="1:10" x14ac:dyDescent="0.25">
      <c r="A18" s="4" t="s">
        <v>27</v>
      </c>
      <c r="B18" s="4">
        <v>5200711.9679999948</v>
      </c>
      <c r="C18" s="29">
        <v>195.13</v>
      </c>
      <c r="D18" s="35">
        <v>195.2</v>
      </c>
      <c r="E18" s="19"/>
      <c r="F18" s="24"/>
      <c r="G18" s="3">
        <f t="shared" si="0"/>
        <v>195.16499999999999</v>
      </c>
      <c r="H18" s="2">
        <f t="shared" si="1"/>
        <v>1.7933543411982985E-4</v>
      </c>
      <c r="I18" s="3">
        <f t="shared" si="2"/>
        <v>195.16655497983365</v>
      </c>
      <c r="J18" s="3">
        <f t="shared" si="3"/>
        <v>195.16344502016634</v>
      </c>
    </row>
    <row r="19" spans="1:10" x14ac:dyDescent="0.25">
      <c r="A19" s="4" t="s">
        <v>28</v>
      </c>
      <c r="B19" s="4">
        <v>5244510.2159999944</v>
      </c>
      <c r="C19" s="29">
        <v>199.44</v>
      </c>
      <c r="D19" s="35">
        <v>199.3</v>
      </c>
      <c r="E19" s="19"/>
      <c r="F19" s="24"/>
      <c r="G19" s="3">
        <f t="shared" si="0"/>
        <v>199.37</v>
      </c>
      <c r="H19" s="2">
        <f t="shared" si="1"/>
        <v>3.5110598384909051E-4</v>
      </c>
      <c r="I19" s="3">
        <f t="shared" si="2"/>
        <v>199.37310995966729</v>
      </c>
      <c r="J19" s="3">
        <f t="shared" si="3"/>
        <v>199.36689004033272</v>
      </c>
    </row>
    <row r="20" spans="1:10" x14ac:dyDescent="0.25">
      <c r="A20" s="4" t="s">
        <v>29</v>
      </c>
      <c r="B20" s="4">
        <v>5288308.4639999941</v>
      </c>
      <c r="C20" s="29">
        <v>202.51</v>
      </c>
      <c r="D20" s="35">
        <v>202.9</v>
      </c>
      <c r="E20" s="19"/>
      <c r="F20" s="24"/>
      <c r="G20" s="3">
        <f t="shared" si="0"/>
        <v>202.70499999999998</v>
      </c>
      <c r="H20" s="2">
        <f t="shared" si="1"/>
        <v>9.6198909745693207E-4</v>
      </c>
      <c r="I20" s="3">
        <f t="shared" si="2"/>
        <v>202.71366345907319</v>
      </c>
      <c r="J20" s="3">
        <f t="shared" si="3"/>
        <v>202.69633654092678</v>
      </c>
    </row>
    <row r="21" spans="1:10" x14ac:dyDescent="0.25">
      <c r="A21" s="4" t="s">
        <v>30</v>
      </c>
      <c r="B21" s="4">
        <v>5332106.7119999938</v>
      </c>
      <c r="C21" s="29">
        <v>206.59</v>
      </c>
      <c r="D21" s="35">
        <v>207.22</v>
      </c>
      <c r="E21" s="19"/>
      <c r="F21" s="24"/>
      <c r="G21" s="3">
        <f t="shared" si="0"/>
        <v>206.905</v>
      </c>
      <c r="H21" s="2">
        <f t="shared" si="1"/>
        <v>1.5224378337884426E-3</v>
      </c>
      <c r="I21" s="3">
        <f t="shared" si="2"/>
        <v>206.91899481850285</v>
      </c>
      <c r="J21" s="3">
        <f t="shared" si="3"/>
        <v>206.89100518149715</v>
      </c>
    </row>
    <row r="22" spans="1:10" x14ac:dyDescent="0.25">
      <c r="A22" s="4" t="s">
        <v>31</v>
      </c>
      <c r="B22" s="4">
        <v>5375904.9599999934</v>
      </c>
      <c r="C22" s="29">
        <v>210.02</v>
      </c>
      <c r="D22" s="35">
        <v>210.51</v>
      </c>
      <c r="E22" s="19"/>
      <c r="F22" s="24"/>
      <c r="G22" s="3">
        <f t="shared" si="0"/>
        <v>210.26499999999999</v>
      </c>
      <c r="H22" s="2">
        <f t="shared" si="1"/>
        <v>1.1651962999072139E-3</v>
      </c>
      <c r="I22" s="3">
        <f t="shared" si="2"/>
        <v>210.27588485883552</v>
      </c>
      <c r="J22" s="3">
        <f t="shared" si="3"/>
        <v>210.25411514116445</v>
      </c>
    </row>
    <row r="23" spans="1:10" x14ac:dyDescent="0.25">
      <c r="A23" s="4" t="s">
        <v>32</v>
      </c>
      <c r="B23" s="4">
        <v>5419823.2031999938</v>
      </c>
      <c r="C23" s="9"/>
      <c r="D23" s="14"/>
      <c r="E23" s="19"/>
      <c r="F23" s="24"/>
      <c r="G23" s="3" t="e">
        <f t="shared" si="0"/>
        <v>#DIV/0!</v>
      </c>
      <c r="H23" s="2" t="e">
        <f t="shared" si="1"/>
        <v>#DIV/0!</v>
      </c>
      <c r="I23" s="3" t="e">
        <f t="shared" si="2"/>
        <v>#DIV/0!</v>
      </c>
      <c r="J23" s="3" t="e">
        <f t="shared" si="3"/>
        <v>#DIV/0!</v>
      </c>
    </row>
    <row r="24" spans="1:10" x14ac:dyDescent="0.25">
      <c r="A24" s="4" t="s">
        <v>33</v>
      </c>
      <c r="B24" s="4">
        <v>5463741.4463999942</v>
      </c>
      <c r="C24" s="9"/>
      <c r="D24" s="14"/>
      <c r="E24" s="19"/>
      <c r="F24" s="24"/>
      <c r="G24" s="3" t="e">
        <f t="shared" si="0"/>
        <v>#DIV/0!</v>
      </c>
      <c r="H24" s="2" t="e">
        <f t="shared" si="1"/>
        <v>#DIV/0!</v>
      </c>
      <c r="I24" s="3" t="e">
        <f t="shared" si="2"/>
        <v>#DIV/0!</v>
      </c>
      <c r="J24" s="3" t="e">
        <f t="shared" si="3"/>
        <v>#DIV/0!</v>
      </c>
    </row>
    <row r="25" spans="1:10" x14ac:dyDescent="0.25">
      <c r="A25" s="4" t="s">
        <v>34</v>
      </c>
      <c r="B25" s="4">
        <v>5507659.6895999946</v>
      </c>
      <c r="C25" s="9"/>
      <c r="D25" s="14"/>
      <c r="E25" s="19"/>
      <c r="F25" s="24"/>
      <c r="G25" s="3" t="e">
        <f t="shared" si="0"/>
        <v>#DIV/0!</v>
      </c>
      <c r="H25" s="2" t="e">
        <f t="shared" si="1"/>
        <v>#DIV/0!</v>
      </c>
      <c r="I25" s="3" t="e">
        <f t="shared" si="2"/>
        <v>#DIV/0!</v>
      </c>
      <c r="J25" s="3" t="e">
        <f t="shared" si="3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totalTx</vt:lpstr>
      <vt:lpstr>chainsize</vt:lpstr>
      <vt:lpstr>avgbandwidth</vt:lpstr>
      <vt:lpstr>mempool</vt:lpstr>
      <vt:lpstr>fee_per_byte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2017-11-27T15:13:53Z</dcterms:modified>
</cp:coreProperties>
</file>