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11265" yWindow="465" windowWidth="15780" windowHeight="10590" activeTab="3"/>
  </bookViews>
  <sheets>
    <sheet name="totalTx" sheetId="1" r:id="rId1"/>
    <sheet name="chainsize" sheetId="3" r:id="rId2"/>
    <sheet name="avgbandwidth" sheetId="4" r:id="rId3"/>
    <sheet name="mempool" sheetId="2" r:id="rId4"/>
    <sheet name="fee_per_byte" sheetId="5" r:id="rId5"/>
  </sheets>
  <calcPr calcId="144525"/>
</workbook>
</file>

<file path=xl/calcChain.xml><?xml version="1.0" encoding="utf-8"?>
<calcChain xmlns="http://schemas.openxmlformats.org/spreadsheetml/2006/main">
  <c r="G25" i="5" l="1"/>
  <c r="H25" i="5" s="1"/>
  <c r="G24" i="5"/>
  <c r="H24" i="5" s="1"/>
  <c r="G23" i="5"/>
  <c r="H23" i="5" s="1"/>
  <c r="G22" i="5"/>
  <c r="H22" i="5" s="1"/>
  <c r="G21" i="5"/>
  <c r="H21" i="5" s="1"/>
  <c r="G20" i="5"/>
  <c r="H20" i="5" s="1"/>
  <c r="G19" i="5"/>
  <c r="H19" i="5" s="1"/>
  <c r="G18" i="5"/>
  <c r="H18" i="5" s="1"/>
  <c r="G17" i="5"/>
  <c r="H17" i="5" s="1"/>
  <c r="G16" i="5"/>
  <c r="H16" i="5" s="1"/>
  <c r="G15" i="5"/>
  <c r="H15" i="5" s="1"/>
  <c r="G14" i="5"/>
  <c r="H14" i="5" s="1"/>
  <c r="G13" i="5"/>
  <c r="H13" i="5" s="1"/>
  <c r="G12" i="5"/>
  <c r="H12" i="5" s="1"/>
  <c r="G11" i="5"/>
  <c r="H11" i="5" s="1"/>
  <c r="G10" i="5"/>
  <c r="H10" i="5" s="1"/>
  <c r="G9" i="5"/>
  <c r="H9" i="5" s="1"/>
  <c r="G8" i="5"/>
  <c r="H8" i="5" s="1"/>
  <c r="G7" i="5"/>
  <c r="H7" i="5" s="1"/>
  <c r="G6" i="5"/>
  <c r="H6" i="5" s="1"/>
  <c r="G5" i="5"/>
  <c r="H5" i="5" s="1"/>
  <c r="G4" i="5"/>
  <c r="H4" i="5" s="1"/>
  <c r="G3" i="5"/>
  <c r="H3" i="5" s="1"/>
  <c r="G2" i="5"/>
  <c r="H2" i="5" s="1"/>
  <c r="J2" i="5" l="1"/>
  <c r="I2" i="5"/>
  <c r="J6" i="5"/>
  <c r="I6" i="5"/>
  <c r="J10" i="5"/>
  <c r="I10" i="5"/>
  <c r="J14" i="5"/>
  <c r="I14" i="5"/>
  <c r="J18" i="5"/>
  <c r="I18" i="5"/>
  <c r="J22" i="5"/>
  <c r="I22" i="5"/>
  <c r="J3" i="5"/>
  <c r="I3" i="5"/>
  <c r="J7" i="5"/>
  <c r="I7" i="5"/>
  <c r="J11" i="5"/>
  <c r="I11" i="5"/>
  <c r="J15" i="5"/>
  <c r="I15" i="5"/>
  <c r="J19" i="5"/>
  <c r="I19" i="5"/>
  <c r="J23" i="5"/>
  <c r="I23" i="5"/>
  <c r="J4" i="5"/>
  <c r="I4" i="5"/>
  <c r="J8" i="5"/>
  <c r="I8" i="5"/>
  <c r="J12" i="5"/>
  <c r="I12" i="5"/>
  <c r="J16" i="5"/>
  <c r="I16" i="5"/>
  <c r="J20" i="5"/>
  <c r="I20" i="5"/>
  <c r="J24" i="5"/>
  <c r="I24" i="5"/>
  <c r="J5" i="5"/>
  <c r="I5" i="5"/>
  <c r="J9" i="5"/>
  <c r="I9" i="5"/>
  <c r="J13" i="5"/>
  <c r="I13" i="5"/>
  <c r="J17" i="5"/>
  <c r="I17" i="5"/>
  <c r="J21" i="5"/>
  <c r="I21" i="5"/>
  <c r="J25" i="5"/>
  <c r="I25" i="5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18" i="3"/>
  <c r="G19" i="3"/>
  <c r="G20" i="3"/>
  <c r="H20" i="3" s="1"/>
  <c r="G21" i="3"/>
  <c r="G22" i="3"/>
  <c r="H22" i="3" s="1"/>
  <c r="G23" i="3"/>
  <c r="G24" i="3"/>
  <c r="H24" i="3" s="1"/>
  <c r="G25" i="3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4" i="4"/>
  <c r="G25" i="4"/>
  <c r="J18" i="1" l="1"/>
  <c r="I18" i="1"/>
  <c r="I25" i="1"/>
  <c r="J25" i="1"/>
  <c r="J24" i="1"/>
  <c r="I24" i="1"/>
  <c r="J20" i="1"/>
  <c r="I20" i="1"/>
  <c r="I23" i="1"/>
  <c r="J23" i="1"/>
  <c r="I19" i="1"/>
  <c r="J19" i="1"/>
  <c r="J22" i="1"/>
  <c r="I22" i="1"/>
  <c r="I21" i="1"/>
  <c r="J21" i="1"/>
  <c r="I23" i="2"/>
  <c r="J23" i="2"/>
  <c r="I19" i="2"/>
  <c r="J19" i="2"/>
  <c r="I22" i="2"/>
  <c r="J22" i="2"/>
  <c r="I18" i="2"/>
  <c r="J18" i="2"/>
  <c r="I25" i="2"/>
  <c r="J25" i="2"/>
  <c r="I21" i="2"/>
  <c r="J21" i="2"/>
  <c r="I24" i="2"/>
  <c r="J24" i="2"/>
  <c r="I20" i="2"/>
  <c r="J20" i="2"/>
  <c r="H23" i="3"/>
  <c r="I20" i="3"/>
  <c r="J20" i="3"/>
  <c r="H25" i="3"/>
  <c r="I22" i="3"/>
  <c r="J22" i="3"/>
  <c r="I24" i="3"/>
  <c r="J24" i="3"/>
  <c r="H19" i="3"/>
  <c r="H21" i="3"/>
  <c r="H18" i="3"/>
  <c r="I23" i="4"/>
  <c r="J23" i="4"/>
  <c r="I22" i="4"/>
  <c r="J22" i="4"/>
  <c r="I18" i="4"/>
  <c r="J18" i="4"/>
  <c r="I21" i="4"/>
  <c r="J21" i="4"/>
  <c r="H25" i="4"/>
  <c r="H24" i="4"/>
  <c r="I20" i="4"/>
  <c r="J20" i="4"/>
  <c r="I19" i="4"/>
  <c r="J19" i="4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G2" i="1"/>
  <c r="H2" i="1" s="1"/>
  <c r="G17" i="2"/>
  <c r="G16" i="2"/>
  <c r="H16" i="2" s="1"/>
  <c r="G15" i="2"/>
  <c r="H15" i="2" s="1"/>
  <c r="G14" i="2"/>
  <c r="H14" i="2" s="1"/>
  <c r="G13" i="2"/>
  <c r="G12" i="2"/>
  <c r="H12" i="2" s="1"/>
  <c r="G11" i="2"/>
  <c r="G10" i="2"/>
  <c r="H10" i="2" s="1"/>
  <c r="G9" i="2"/>
  <c r="G8" i="2"/>
  <c r="H8" i="2" s="1"/>
  <c r="G7" i="2"/>
  <c r="H7" i="2" s="1"/>
  <c r="G6" i="2"/>
  <c r="H6" i="2" s="1"/>
  <c r="G5" i="2"/>
  <c r="G4" i="2"/>
  <c r="H4" i="2" s="1"/>
  <c r="G3" i="2"/>
  <c r="G2" i="2"/>
  <c r="H2" i="2" s="1"/>
  <c r="G17" i="3"/>
  <c r="G16" i="3"/>
  <c r="H16" i="3" s="1"/>
  <c r="G15" i="3"/>
  <c r="H15" i="3" s="1"/>
  <c r="G14" i="3"/>
  <c r="H14" i="3" s="1"/>
  <c r="G13" i="3"/>
  <c r="H13" i="3" s="1"/>
  <c r="G12" i="3"/>
  <c r="H12" i="3" s="1"/>
  <c r="G11" i="3"/>
  <c r="G10" i="3"/>
  <c r="H10" i="3" s="1"/>
  <c r="G9" i="3"/>
  <c r="G8" i="3"/>
  <c r="H8" i="3" s="1"/>
  <c r="G7" i="3"/>
  <c r="G6" i="3"/>
  <c r="H6" i="3" s="1"/>
  <c r="G5" i="3"/>
  <c r="H5" i="3" s="1"/>
  <c r="G4" i="3"/>
  <c r="H4" i="3" s="1"/>
  <c r="G3" i="3"/>
  <c r="G2" i="3"/>
  <c r="H2" i="3" s="1"/>
  <c r="G11" i="4"/>
  <c r="H11" i="4" s="1"/>
  <c r="G12" i="4"/>
  <c r="H12" i="4" s="1"/>
  <c r="G13" i="4"/>
  <c r="H13" i="4" s="1"/>
  <c r="G14" i="4"/>
  <c r="H14" i="4" s="1"/>
  <c r="G15" i="4"/>
  <c r="H15" i="4" s="1"/>
  <c r="G16" i="4"/>
  <c r="H16" i="4" s="1"/>
  <c r="G17" i="4"/>
  <c r="H17" i="4" s="1"/>
  <c r="G3" i="4"/>
  <c r="G4" i="4"/>
  <c r="G5" i="4"/>
  <c r="H5" i="4" s="1"/>
  <c r="G6" i="4"/>
  <c r="G7" i="4"/>
  <c r="G8" i="4"/>
  <c r="H8" i="4" s="1"/>
  <c r="G9" i="4"/>
  <c r="H9" i="4" s="1"/>
  <c r="G10" i="4"/>
  <c r="H10" i="4" s="1"/>
  <c r="G2" i="4"/>
  <c r="I5" i="1" l="1"/>
  <c r="J5" i="1"/>
  <c r="I13" i="1"/>
  <c r="J13" i="1"/>
  <c r="I2" i="1"/>
  <c r="J2" i="1"/>
  <c r="I10" i="1"/>
  <c r="J10" i="1"/>
  <c r="J3" i="1"/>
  <c r="I3" i="1"/>
  <c r="I7" i="1"/>
  <c r="J7" i="1"/>
  <c r="I11" i="1"/>
  <c r="J11" i="1"/>
  <c r="I15" i="1"/>
  <c r="J15" i="1"/>
  <c r="I9" i="1"/>
  <c r="J9" i="1"/>
  <c r="I17" i="1"/>
  <c r="J17" i="1"/>
  <c r="J6" i="1"/>
  <c r="I6" i="1"/>
  <c r="J14" i="1"/>
  <c r="I14" i="1"/>
  <c r="J4" i="1"/>
  <c r="I4" i="1"/>
  <c r="J8" i="1"/>
  <c r="I8" i="1"/>
  <c r="J12" i="1"/>
  <c r="I12" i="1"/>
  <c r="J16" i="1"/>
  <c r="I16" i="1"/>
  <c r="I6" i="2"/>
  <c r="J6" i="2"/>
  <c r="I10" i="2"/>
  <c r="J10" i="2"/>
  <c r="I15" i="2"/>
  <c r="J15" i="2"/>
  <c r="I4" i="2"/>
  <c r="J4" i="2"/>
  <c r="I8" i="2"/>
  <c r="J8" i="2"/>
  <c r="I12" i="2"/>
  <c r="J12" i="2"/>
  <c r="I16" i="2"/>
  <c r="J16" i="2"/>
  <c r="J2" i="2"/>
  <c r="I2" i="2"/>
  <c r="I14" i="2"/>
  <c r="J14" i="2"/>
  <c r="I7" i="2"/>
  <c r="J7" i="2"/>
  <c r="I18" i="3"/>
  <c r="J18" i="3"/>
  <c r="J2" i="3"/>
  <c r="I2" i="3"/>
  <c r="I6" i="3"/>
  <c r="J6" i="3"/>
  <c r="I10" i="3"/>
  <c r="J10" i="3"/>
  <c r="I14" i="3"/>
  <c r="J14" i="3"/>
  <c r="I23" i="3"/>
  <c r="J23" i="3"/>
  <c r="I15" i="3"/>
  <c r="J15" i="3"/>
  <c r="I21" i="3"/>
  <c r="J21" i="3"/>
  <c r="I5" i="3"/>
  <c r="J5" i="3"/>
  <c r="I13" i="3"/>
  <c r="J13" i="3"/>
  <c r="I4" i="3"/>
  <c r="J4" i="3"/>
  <c r="I8" i="3"/>
  <c r="J8" i="3"/>
  <c r="I12" i="3"/>
  <c r="J12" i="3"/>
  <c r="I16" i="3"/>
  <c r="J16" i="3"/>
  <c r="I19" i="3"/>
  <c r="J19" i="3"/>
  <c r="I25" i="3"/>
  <c r="J25" i="3"/>
  <c r="I9" i="4"/>
  <c r="J9" i="4"/>
  <c r="I16" i="4"/>
  <c r="J16" i="4"/>
  <c r="I8" i="4"/>
  <c r="J8" i="4"/>
  <c r="I15" i="4"/>
  <c r="J15" i="4"/>
  <c r="I11" i="4"/>
  <c r="J11" i="4"/>
  <c r="I14" i="4"/>
  <c r="J14" i="4"/>
  <c r="I5" i="4"/>
  <c r="J5" i="4"/>
  <c r="I12" i="4"/>
  <c r="J12" i="4"/>
  <c r="I10" i="4"/>
  <c r="J10" i="4"/>
  <c r="I17" i="4"/>
  <c r="J17" i="4"/>
  <c r="I13" i="4"/>
  <c r="J13" i="4"/>
  <c r="I24" i="4"/>
  <c r="J24" i="4"/>
  <c r="I25" i="4"/>
  <c r="J25" i="4"/>
  <c r="H5" i="2"/>
  <c r="H3" i="3"/>
  <c r="H4" i="4"/>
  <c r="H11" i="3"/>
  <c r="H13" i="2"/>
  <c r="H6" i="4"/>
  <c r="H7" i="3"/>
  <c r="H9" i="2"/>
  <c r="H17" i="2"/>
  <c r="H2" i="4"/>
  <c r="H7" i="4"/>
  <c r="H3" i="4"/>
  <c r="H9" i="3"/>
  <c r="H17" i="3"/>
  <c r="H3" i="2"/>
  <c r="H11" i="2"/>
  <c r="I9" i="2" l="1"/>
  <c r="J9" i="2"/>
  <c r="I13" i="2"/>
  <c r="J13" i="2"/>
  <c r="I11" i="2"/>
  <c r="J11" i="2"/>
  <c r="I17" i="2"/>
  <c r="J17" i="2"/>
  <c r="I5" i="2"/>
  <c r="J5" i="2"/>
  <c r="J3" i="2"/>
  <c r="I3" i="2"/>
  <c r="I11" i="3"/>
  <c r="J11" i="3"/>
  <c r="J3" i="3"/>
  <c r="I3" i="3"/>
  <c r="I7" i="3"/>
  <c r="J7" i="3"/>
  <c r="I17" i="3"/>
  <c r="J17" i="3"/>
  <c r="I9" i="3"/>
  <c r="J9" i="3"/>
  <c r="I2" i="4"/>
  <c r="J2" i="4"/>
  <c r="I6" i="4"/>
  <c r="J6" i="4"/>
  <c r="I4" i="4"/>
  <c r="J4" i="4"/>
  <c r="I3" i="4"/>
  <c r="J3" i="4"/>
  <c r="I7" i="4"/>
  <c r="J7" i="4"/>
</calcChain>
</file>

<file path=xl/sharedStrings.xml><?xml version="1.0" encoding="utf-8"?>
<sst xmlns="http://schemas.openxmlformats.org/spreadsheetml/2006/main" count="170" uniqueCount="35">
  <si>
    <t>TimeStamp</t>
  </si>
  <si>
    <t>Run 1</t>
  </si>
  <si>
    <t>Run 2</t>
  </si>
  <si>
    <t>Run 3</t>
  </si>
  <si>
    <t>Run 4</t>
  </si>
  <si>
    <t>Date</t>
  </si>
  <si>
    <t>Average</t>
  </si>
  <si>
    <t>STD</t>
  </si>
  <si>
    <t>Simulation Average</t>
  </si>
  <si>
    <t>Upper 90%</t>
  </si>
  <si>
    <t>Lower 90%</t>
  </si>
  <si>
    <t>Mon Jul 31 00:00:00 EDT 2017</t>
  </si>
  <si>
    <t>Wed Aug 30 09:58:14 EDT 2017</t>
  </si>
  <si>
    <t>Fri Sep 29 19:56:29 EDT 2017</t>
  </si>
  <si>
    <t>Mon Oct 30 05:54:44 EDT 2017</t>
  </si>
  <si>
    <t>Wed Nov 29 14:52:59 EST 2017</t>
  </si>
  <si>
    <t>Sat Dec 30 00:51:14 EST 2017</t>
  </si>
  <si>
    <t>Mon Jan 29 10:49:29 EST 2018</t>
  </si>
  <si>
    <t>Wed Feb 28 20:47:44 EST 2018</t>
  </si>
  <si>
    <t>Sat Mar 31 07:45:59 EDT 2018</t>
  </si>
  <si>
    <t>Mon Apr 30 17:44:13 EDT 2018</t>
  </si>
  <si>
    <t>Thu May 31 03:42:28 EDT 2018</t>
  </si>
  <si>
    <t>Sat Jun 30 13:40:43 EDT 2018</t>
  </si>
  <si>
    <t>Mon Jul 30 23:38:58 EDT 2018</t>
  </si>
  <si>
    <t>Thu Aug 30 09:37:13 EDT 2018</t>
  </si>
  <si>
    <t>Sat Sep 29 19:35:28 EDT 2018</t>
  </si>
  <si>
    <t>Tue Oct 30 05:33:43 EDT 2018</t>
  </si>
  <si>
    <t>Thu Nov 29 14:31:58 EST 2018</t>
  </si>
  <si>
    <t>Sun Dec 30 00:30:12 EST 2018</t>
  </si>
  <si>
    <t>Tue Jan 29 10:28:27 EST 2019</t>
  </si>
  <si>
    <t>Thu Feb 28 20:26:42 EST 2019</t>
  </si>
  <si>
    <t>Sun Mar 31 07:24:57 EDT 2019</t>
  </si>
  <si>
    <t>Tue Apr 30 19:23:12 EDT 2019</t>
  </si>
  <si>
    <t>Fri May 31 07:21:26 EDT 2019</t>
  </si>
  <si>
    <t>Sun Jun 30 19:19:41 EDT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</si>
</sst>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25">
    <xf numFmtId="0" fontId="0" fillId="0" borderId="0" xfId="0"/>
    <xf numFmtId="0" fontId="2" fillId="0" borderId="0" xfId="0" applyFont="1"/>
    <xf numFmtId="10" fontId="0" fillId="0" borderId="0" xfId="1" applyNumberFormat="1" applyFont="1"/>
    <xf numFmtId="0" fontId="0" fillId="0" borderId="0" xfId="0"/>
    <xf numFmtId="0" fontId="18" fillId="0" borderId="0" xfId="43"/>
    <xf numFmtId="0" fontId="18" fillId="0" borderId="0" xfId="43"/>
    <xf numFmtId="0" fontId="18" fillId="0" borderId="0" xfId="43"/>
    <xf numFmtId="0" fontId="18" fillId="0" borderId="0" xfId="43"/>
    <xf numFmtId="0" fontId="18" fillId="0" borderId="0" xfId="43"/>
    <xf numFmtId="0" fontId="18" fillId="0" borderId="0" xfId="43"/>
    <xf numFmtId="0" fontId="18" fillId="0" borderId="0" xfId="43"/>
    <xf numFmtId="0" fontId="18" fillId="0" borderId="0" xfId="43"/>
    <xf numFmtId="0" fontId="18" fillId="0" borderId="0" xfId="43"/>
    <xf numFmtId="0" fontId="18" fillId="0" borderId="0" xfId="43"/>
    <xf numFmtId="0" fontId="18" fillId="0" borderId="0" xfId="43"/>
    <xf numFmtId="0" fontId="18" fillId="0" borderId="0" xfId="43"/>
    <xf numFmtId="0" fontId="18" fillId="0" borderId="0" xfId="43"/>
    <xf numFmtId="0" fontId="18" fillId="0" borderId="0" xfId="43"/>
    <xf numFmtId="0" fontId="18" fillId="0" borderId="0" xfId="43"/>
    <xf numFmtId="0" fontId="18" fillId="0" borderId="0" xfId="43"/>
    <xf numFmtId="0" fontId="18" fillId="0" borderId="0" xfId="43"/>
    <xf numFmtId="0" fontId="18" fillId="0" borderId="0" xfId="43"/>
    <xf numFmtId="0" fontId="18" fillId="0" borderId="0" xfId="43"/>
    <xf numFmtId="0" fontId="18" fillId="0" borderId="0" xfId="43"/>
    <xf numFmtId="0" fontId="18" fillId="0" borderId="0" xfId="43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0"/>
          <c:tx>
            <c:strRef>
              <c:f>totalTx!#REF!</c:f>
              <c:strCache>
                <c:ptCount val="1"/>
                <c:pt idx="0">
                  <c:v>#REF!</c:v>
                </c:pt>
              </c:strCache>
            </c:strRef>
          </c:tx>
          <c:cat>
            <c:strRef>
              <c:f>totalTx!$A$2:$A$25</c:f>
              <c:strCache>
                <c:ptCount val="24"/>
                <c:pt idx="0">
                  <c:v>Mon Jul 31 00:00:00 EDT 2017</c:v>
                </c:pt>
                <c:pt idx="1">
                  <c:v>Wed Aug 30 09:58:14 EDT 2017</c:v>
                </c:pt>
                <c:pt idx="2">
                  <c:v>Fri Sep 29 19:56:29 EDT 2017</c:v>
                </c:pt>
                <c:pt idx="3">
                  <c:v>Mon Oct 30 05:54:44 EDT 2017</c:v>
                </c:pt>
                <c:pt idx="4">
                  <c:v>Wed Nov 29 14:52:59 EST 2017</c:v>
                </c:pt>
                <c:pt idx="5">
                  <c:v>Sat Dec 30 00:51:14 EST 2017</c:v>
                </c:pt>
                <c:pt idx="6">
                  <c:v>Mon Jan 29 10:49:29 EST 2018</c:v>
                </c:pt>
                <c:pt idx="7">
                  <c:v>Wed Feb 28 20:47:44 EST 2018</c:v>
                </c:pt>
                <c:pt idx="8">
                  <c:v>Sat Mar 31 07:45:59 EDT 2018</c:v>
                </c:pt>
                <c:pt idx="9">
                  <c:v>Mon Apr 30 17:44:13 EDT 2018</c:v>
                </c:pt>
                <c:pt idx="10">
                  <c:v>Thu May 31 03:42:28 EDT 2018</c:v>
                </c:pt>
                <c:pt idx="11">
                  <c:v>Sat Jun 30 13:40:43 EDT 2018</c:v>
                </c:pt>
                <c:pt idx="12">
                  <c:v>Mon Jul 30 23:38:58 EDT 2018</c:v>
                </c:pt>
                <c:pt idx="13">
                  <c:v>Thu Aug 30 09:37:13 EDT 2018</c:v>
                </c:pt>
                <c:pt idx="14">
                  <c:v>Sat Sep 29 19:35:28 EDT 2018</c:v>
                </c:pt>
                <c:pt idx="15">
                  <c:v>Tue Oct 30 05:33:43 EDT 2018</c:v>
                </c:pt>
                <c:pt idx="16">
                  <c:v>Thu Nov 29 14:31:58 EST 2018</c:v>
                </c:pt>
                <c:pt idx="17">
                  <c:v>Sun Dec 30 00:30:12 EST 2018</c:v>
                </c:pt>
                <c:pt idx="18">
                  <c:v>Tue Jan 29 10:28:27 EST 2019</c:v>
                </c:pt>
                <c:pt idx="19">
                  <c:v>Thu Feb 28 20:26:42 EST 2019</c:v>
                </c:pt>
                <c:pt idx="20">
                  <c:v>Sun Mar 31 07:24:57 EDT 2019</c:v>
                </c:pt>
                <c:pt idx="21">
                  <c:v>Tue Apr 30 19:23:12 EDT 2019</c:v>
                </c:pt>
                <c:pt idx="22">
                  <c:v>Fri May 31 07:21:26 EDT 2019</c:v>
                </c:pt>
                <c:pt idx="23">
                  <c:v>Sun Jun 30 19:19:41 EDT 2019</c:v>
                </c:pt>
              </c:strCache>
            </c:strRef>
          </c:cat>
          <c:val>
            <c:numRef>
              <c:f>totalTx!#REF!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0"/>
          <c:order val="1"/>
          <c:tx>
            <c:strRef>
              <c:f>totalTx!$G$1</c:f>
              <c:strCache>
                <c:ptCount val="1"/>
                <c:pt idx="0">
                  <c:v>Simulation Average</c:v>
                </c:pt>
              </c:strCache>
            </c:strRef>
          </c:tx>
          <c:cat>
            <c:strRef>
              <c:f>totalTx!$A$2:$A$25</c:f>
              <c:strCache>
                <c:ptCount val="24"/>
                <c:pt idx="0">
                  <c:v>Mon Jul 31 00:00:00 EDT 2017</c:v>
                </c:pt>
                <c:pt idx="1">
                  <c:v>Wed Aug 30 09:58:14 EDT 2017</c:v>
                </c:pt>
                <c:pt idx="2">
                  <c:v>Fri Sep 29 19:56:29 EDT 2017</c:v>
                </c:pt>
                <c:pt idx="3">
                  <c:v>Mon Oct 30 05:54:44 EDT 2017</c:v>
                </c:pt>
                <c:pt idx="4">
                  <c:v>Wed Nov 29 14:52:59 EST 2017</c:v>
                </c:pt>
                <c:pt idx="5">
                  <c:v>Sat Dec 30 00:51:14 EST 2017</c:v>
                </c:pt>
                <c:pt idx="6">
                  <c:v>Mon Jan 29 10:49:29 EST 2018</c:v>
                </c:pt>
                <c:pt idx="7">
                  <c:v>Wed Feb 28 20:47:44 EST 2018</c:v>
                </c:pt>
                <c:pt idx="8">
                  <c:v>Sat Mar 31 07:45:59 EDT 2018</c:v>
                </c:pt>
                <c:pt idx="9">
                  <c:v>Mon Apr 30 17:44:13 EDT 2018</c:v>
                </c:pt>
                <c:pt idx="10">
                  <c:v>Thu May 31 03:42:28 EDT 2018</c:v>
                </c:pt>
                <c:pt idx="11">
                  <c:v>Sat Jun 30 13:40:43 EDT 2018</c:v>
                </c:pt>
                <c:pt idx="12">
                  <c:v>Mon Jul 30 23:38:58 EDT 2018</c:v>
                </c:pt>
                <c:pt idx="13">
                  <c:v>Thu Aug 30 09:37:13 EDT 2018</c:v>
                </c:pt>
                <c:pt idx="14">
                  <c:v>Sat Sep 29 19:35:28 EDT 2018</c:v>
                </c:pt>
                <c:pt idx="15">
                  <c:v>Tue Oct 30 05:33:43 EDT 2018</c:v>
                </c:pt>
                <c:pt idx="16">
                  <c:v>Thu Nov 29 14:31:58 EST 2018</c:v>
                </c:pt>
                <c:pt idx="17">
                  <c:v>Sun Dec 30 00:30:12 EST 2018</c:v>
                </c:pt>
                <c:pt idx="18">
                  <c:v>Tue Jan 29 10:28:27 EST 2019</c:v>
                </c:pt>
                <c:pt idx="19">
                  <c:v>Thu Feb 28 20:26:42 EST 2019</c:v>
                </c:pt>
                <c:pt idx="20">
                  <c:v>Sun Mar 31 07:24:57 EDT 2019</c:v>
                </c:pt>
                <c:pt idx="21">
                  <c:v>Tue Apr 30 19:23:12 EDT 2019</c:v>
                </c:pt>
                <c:pt idx="22">
                  <c:v>Fri May 31 07:21:26 EDT 2019</c:v>
                </c:pt>
                <c:pt idx="23">
                  <c:v>Sun Jun 30 19:19:41 EDT 2019</c:v>
                </c:pt>
              </c:strCache>
            </c:strRef>
          </c:cat>
          <c:val>
            <c:numRef>
              <c:f>totalTx!$G$2:$G$25</c:f>
              <c:numCache>
                <c:formatCode>General</c:formatCode>
                <c:ptCount val="24"/>
                <c:pt idx="0">
                  <c:v>243480000</c:v>
                </c:pt>
                <c:pt idx="1">
                  <c:v>251468269.5</c:v>
                </c:pt>
                <c:pt idx="2">
                  <c:v>259583110.75</c:v>
                </c:pt>
                <c:pt idx="3">
                  <c:v>267867868.75</c:v>
                </c:pt>
                <c:pt idx="4">
                  <c:v>276995047.75</c:v>
                </c:pt>
                <c:pt idx="5">
                  <c:v>287148869.75</c:v>
                </c:pt>
                <c:pt idx="6">
                  <c:v>297674583.25</c:v>
                </c:pt>
                <c:pt idx="7">
                  <c:v>308582810</c:v>
                </c:pt>
                <c:pt idx="8">
                  <c:v>319890013.25</c:v>
                </c:pt>
                <c:pt idx="9">
                  <c:v>331607249</c:v>
                </c:pt>
                <c:pt idx="10">
                  <c:v>343755373.25</c:v>
                </c:pt>
                <c:pt idx="11">
                  <c:v>356344922.5</c:v>
                </c:pt>
                <c:pt idx="12">
                  <c:v>369390882.25</c:v>
                </c:pt>
                <c:pt idx="13">
                  <c:v>382916590</c:v>
                </c:pt>
                <c:pt idx="14">
                  <c:v>396929508</c:v>
                </c:pt>
                <c:pt idx="15">
                  <c:v>411459784.25</c:v>
                </c:pt>
                <c:pt idx="16">
                  <c:v>426515781.75</c:v>
                </c:pt>
                <c:pt idx="17">
                  <c:v>442120739.25</c:v>
                </c:pt>
                <c:pt idx="18">
                  <c:v>458299223.75</c:v>
                </c:pt>
                <c:pt idx="19">
                  <c:v>475059210.75</c:v>
                </c:pt>
                <c:pt idx="20">
                  <c:v>492428357.5</c:v>
                </c:pt>
                <c:pt idx="21">
                  <c:v>510479064.5</c:v>
                </c:pt>
                <c:pt idx="22">
                  <c:v>529165567.75</c:v>
                </c:pt>
                <c:pt idx="23">
                  <c:v>548453948.5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totalTx!$I$1</c:f>
              <c:strCache>
                <c:ptCount val="1"/>
                <c:pt idx="0">
                  <c:v>Upper 90%</c:v>
                </c:pt>
              </c:strCache>
            </c:strRef>
          </c:tx>
          <c:val>
            <c:numRef>
              <c:f>totalTx!$I$2:$I$25</c:f>
              <c:numCache>
                <c:formatCode>General</c:formatCode>
                <c:ptCount val="24"/>
                <c:pt idx="0">
                  <c:v>0</c:v>
                </c:pt>
                <c:pt idx="1">
                  <c:v>251469431.37432173</c:v>
                </c:pt>
                <c:pt idx="2">
                  <c:v>259585006.44907525</c:v>
                </c:pt>
                <c:pt idx="3">
                  <c:v>267871391.03467131</c:v>
                </c:pt>
                <c:pt idx="4">
                  <c:v>276999896.77766299</c:v>
                </c:pt>
                <c:pt idx="5">
                  <c:v>287153903.49036652</c:v>
                </c:pt>
                <c:pt idx="6">
                  <c:v>297679905.97465897</c:v>
                </c:pt>
                <c:pt idx="7">
                  <c:v>308588265.95101798</c:v>
                </c:pt>
                <c:pt idx="8">
                  <c:v>319895684.25894356</c:v>
                </c:pt>
                <c:pt idx="9">
                  <c:v>331613221.81858206</c:v>
                </c:pt>
                <c:pt idx="10">
                  <c:v>343761590.87525094</c:v>
                </c:pt>
                <c:pt idx="11">
                  <c:v>356351722.0359109</c:v>
                </c:pt>
                <c:pt idx="12">
                  <c:v>369398000.91115677</c:v>
                </c:pt>
                <c:pt idx="13">
                  <c:v>382924087.75289226</c:v>
                </c:pt>
                <c:pt idx="14">
                  <c:v>396937411.1800949</c:v>
                </c:pt>
                <c:pt idx="15">
                  <c:v>411468101.17045289</c:v>
                </c:pt>
                <c:pt idx="16">
                  <c:v>426524519.5912959</c:v>
                </c:pt>
                <c:pt idx="17">
                  <c:v>442129737.56342226</c:v>
                </c:pt>
                <c:pt idx="18">
                  <c:v>458308536.47475791</c:v>
                </c:pt>
                <c:pt idx="19">
                  <c:v>475069110.41864377</c:v>
                </c:pt>
                <c:pt idx="20">
                  <c:v>492438568.71554959</c:v>
                </c:pt>
                <c:pt idx="21">
                  <c:v>510489725.50424927</c:v>
                </c:pt>
                <c:pt idx="22">
                  <c:v>529176794.19358701</c:v>
                </c:pt>
                <c:pt idx="23">
                  <c:v>548466581.89710379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totalTx!$J$1</c:f>
              <c:strCache>
                <c:ptCount val="1"/>
                <c:pt idx="0">
                  <c:v>Lower 90%</c:v>
                </c:pt>
              </c:strCache>
            </c:strRef>
          </c:tx>
          <c:val>
            <c:numRef>
              <c:f>totalTx!$J$2:$J$25</c:f>
              <c:numCache>
                <c:formatCode>General</c:formatCode>
                <c:ptCount val="24"/>
                <c:pt idx="0">
                  <c:v>0</c:v>
                </c:pt>
                <c:pt idx="1">
                  <c:v>251467107.62567827</c:v>
                </c:pt>
                <c:pt idx="2">
                  <c:v>259581215.05092475</c:v>
                </c:pt>
                <c:pt idx="3">
                  <c:v>267864346.46532869</c:v>
                </c:pt>
                <c:pt idx="4">
                  <c:v>276990198.72233701</c:v>
                </c:pt>
                <c:pt idx="5">
                  <c:v>287143836.00963348</c:v>
                </c:pt>
                <c:pt idx="6">
                  <c:v>297669260.52534103</c:v>
                </c:pt>
                <c:pt idx="7">
                  <c:v>308577354.04898202</c:v>
                </c:pt>
                <c:pt idx="8">
                  <c:v>319884342.24105644</c:v>
                </c:pt>
                <c:pt idx="9">
                  <c:v>331601276.18141794</c:v>
                </c:pt>
                <c:pt idx="10">
                  <c:v>343749155.62474906</c:v>
                </c:pt>
                <c:pt idx="11">
                  <c:v>356338122.9640891</c:v>
                </c:pt>
                <c:pt idx="12">
                  <c:v>369383763.58884323</c:v>
                </c:pt>
                <c:pt idx="13">
                  <c:v>382909092.24710774</c:v>
                </c:pt>
                <c:pt idx="14">
                  <c:v>396921604.8199051</c:v>
                </c:pt>
                <c:pt idx="15">
                  <c:v>411451467.32954711</c:v>
                </c:pt>
                <c:pt idx="16">
                  <c:v>426507043.9087041</c:v>
                </c:pt>
                <c:pt idx="17">
                  <c:v>442111740.93657774</c:v>
                </c:pt>
                <c:pt idx="18">
                  <c:v>458289911.02524209</c:v>
                </c:pt>
                <c:pt idx="19">
                  <c:v>475049311.08135623</c:v>
                </c:pt>
                <c:pt idx="20">
                  <c:v>492418146.28445041</c:v>
                </c:pt>
                <c:pt idx="21">
                  <c:v>510468403.49575073</c:v>
                </c:pt>
                <c:pt idx="22">
                  <c:v>529154341.30641299</c:v>
                </c:pt>
                <c:pt idx="23">
                  <c:v>548441315.10289621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799872"/>
        <c:axId val="66806144"/>
      </c:lineChart>
      <c:catAx>
        <c:axId val="66799872"/>
        <c:scaling>
          <c:orientation val="minMax"/>
        </c:scaling>
        <c:delete val="1"/>
        <c:axPos val="b"/>
        <c:majorTickMark val="out"/>
        <c:minorTickMark val="none"/>
        <c:tickLblPos val="nextTo"/>
        <c:crossAx val="66806144"/>
        <c:crosses val="autoZero"/>
        <c:auto val="1"/>
        <c:lblAlgn val="ctr"/>
        <c:lblOffset val="100"/>
        <c:noMultiLvlLbl val="0"/>
      </c:catAx>
      <c:valAx>
        <c:axId val="66806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Number of Transactions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7998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699973943934974"/>
          <c:y val="0.15085848643919511"/>
          <c:w val="0.10300024761055812"/>
          <c:h val="0.334868766404199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0"/>
          <c:tx>
            <c:strRef>
              <c:f>chainsize!$G$1</c:f>
              <c:strCache>
                <c:ptCount val="1"/>
                <c:pt idx="0">
                  <c:v>Average</c:v>
                </c:pt>
              </c:strCache>
            </c:strRef>
          </c:tx>
          <c:cat>
            <c:strRef>
              <c:f>chainsize!$A$3:$A$25</c:f>
              <c:strCache>
                <c:ptCount val="23"/>
                <c:pt idx="0">
                  <c:v>Wed Aug 30 09:58:14 EDT 2017</c:v>
                </c:pt>
                <c:pt idx="1">
                  <c:v>Fri Sep 29 19:56:29 EDT 2017</c:v>
                </c:pt>
                <c:pt idx="2">
                  <c:v>Mon Oct 30 05:54:44 EDT 2017</c:v>
                </c:pt>
                <c:pt idx="3">
                  <c:v>Wed Nov 29 14:52:59 EST 2017</c:v>
                </c:pt>
                <c:pt idx="4">
                  <c:v>Sat Dec 30 00:51:14 EST 2017</c:v>
                </c:pt>
                <c:pt idx="5">
                  <c:v>Mon Jan 29 10:49:29 EST 2018</c:v>
                </c:pt>
                <c:pt idx="6">
                  <c:v>Wed Feb 28 20:47:44 EST 2018</c:v>
                </c:pt>
                <c:pt idx="7">
                  <c:v>Sat Mar 31 07:45:59 EDT 2018</c:v>
                </c:pt>
                <c:pt idx="8">
                  <c:v>Mon Apr 30 17:44:13 EDT 2018</c:v>
                </c:pt>
                <c:pt idx="9">
                  <c:v>Thu May 31 03:42:28 EDT 2018</c:v>
                </c:pt>
                <c:pt idx="10">
                  <c:v>Sat Jun 30 13:40:43 EDT 2018</c:v>
                </c:pt>
                <c:pt idx="11">
                  <c:v>Mon Jul 30 23:38:58 EDT 2018</c:v>
                </c:pt>
                <c:pt idx="12">
                  <c:v>Thu Aug 30 09:37:13 EDT 2018</c:v>
                </c:pt>
                <c:pt idx="13">
                  <c:v>Sat Sep 29 19:35:28 EDT 2018</c:v>
                </c:pt>
                <c:pt idx="14">
                  <c:v>Tue Oct 30 05:33:43 EDT 2018</c:v>
                </c:pt>
                <c:pt idx="15">
                  <c:v>Thu Nov 29 14:31:58 EST 2018</c:v>
                </c:pt>
                <c:pt idx="16">
                  <c:v>Sun Dec 30 00:30:12 EST 2018</c:v>
                </c:pt>
                <c:pt idx="17">
                  <c:v>Tue Jan 29 10:28:27 EST 2019</c:v>
                </c:pt>
                <c:pt idx="18">
                  <c:v>Thu Feb 28 20:26:42 EST 2019</c:v>
                </c:pt>
                <c:pt idx="19">
                  <c:v>Sun Mar 31 07:24:57 EDT 2019</c:v>
                </c:pt>
                <c:pt idx="20">
                  <c:v>Tue Apr 30 19:23:12 EDT 2019</c:v>
                </c:pt>
                <c:pt idx="21">
                  <c:v>Fri May 31 07:21:26 EDT 2019</c:v>
                </c:pt>
                <c:pt idx="22">
                  <c:v>Sun Jun 30 19:19:41 EDT 2019</c:v>
                </c:pt>
              </c:strCache>
            </c:strRef>
          </c:cat>
          <c:val>
            <c:numRef>
              <c:f>chainsize!$G$3:$G$25</c:f>
              <c:numCache>
                <c:formatCode>General</c:formatCode>
                <c:ptCount val="23"/>
                <c:pt idx="0">
                  <c:v>131078.54482544999</c:v>
                </c:pt>
                <c:pt idx="1">
                  <c:v>135482.99280692509</c:v>
                </c:pt>
                <c:pt idx="2">
                  <c:v>139934.54683003729</c:v>
                </c:pt>
                <c:pt idx="3">
                  <c:v>144784.52113859489</c:v>
                </c:pt>
                <c:pt idx="4">
                  <c:v>150081.34778215847</c:v>
                </c:pt>
                <c:pt idx="5">
                  <c:v>155375.79090977542</c:v>
                </c:pt>
                <c:pt idx="6">
                  <c:v>160834.84255376938</c:v>
                </c:pt>
                <c:pt idx="7">
                  <c:v>166488.14082819407</c:v>
                </c:pt>
                <c:pt idx="8">
                  <c:v>172342.55716955132</c:v>
                </c:pt>
                <c:pt idx="9">
                  <c:v>178403.77622337645</c:v>
                </c:pt>
                <c:pt idx="10">
                  <c:v>184681.39737403148</c:v>
                </c:pt>
                <c:pt idx="11">
                  <c:v>191184.79474912197</c:v>
                </c:pt>
                <c:pt idx="12">
                  <c:v>197924.44507803384</c:v>
                </c:pt>
                <c:pt idx="13">
                  <c:v>204903.46578940863</c:v>
                </c:pt>
                <c:pt idx="14">
                  <c:v>212136.51535718289</c:v>
                </c:pt>
                <c:pt idx="15">
                  <c:v>219626.67963918223</c:v>
                </c:pt>
                <c:pt idx="16">
                  <c:v>227388.10995205378</c:v>
                </c:pt>
                <c:pt idx="17">
                  <c:v>235432.45861393609</c:v>
                </c:pt>
                <c:pt idx="18">
                  <c:v>243764.67414952672</c:v>
                </c:pt>
                <c:pt idx="19">
                  <c:v>252398.57220023812</c:v>
                </c:pt>
                <c:pt idx="20">
                  <c:v>261370.76830814825</c:v>
                </c:pt>
                <c:pt idx="21">
                  <c:v>270657.91664112452</c:v>
                </c:pt>
                <c:pt idx="22">
                  <c:v>280242.23551936279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chainsize!#REF!</c:f>
              <c:strCache>
                <c:ptCount val="1"/>
                <c:pt idx="0">
                  <c:v>#REF!</c:v>
                </c:pt>
              </c:strCache>
            </c:strRef>
          </c:tx>
          <c:cat>
            <c:strRef>
              <c:f>chainsize!$A$3:$A$25</c:f>
              <c:strCache>
                <c:ptCount val="23"/>
                <c:pt idx="0">
                  <c:v>Wed Aug 30 09:58:14 EDT 2017</c:v>
                </c:pt>
                <c:pt idx="1">
                  <c:v>Fri Sep 29 19:56:29 EDT 2017</c:v>
                </c:pt>
                <c:pt idx="2">
                  <c:v>Mon Oct 30 05:54:44 EDT 2017</c:v>
                </c:pt>
                <c:pt idx="3">
                  <c:v>Wed Nov 29 14:52:59 EST 2017</c:v>
                </c:pt>
                <c:pt idx="4">
                  <c:v>Sat Dec 30 00:51:14 EST 2017</c:v>
                </c:pt>
                <c:pt idx="5">
                  <c:v>Mon Jan 29 10:49:29 EST 2018</c:v>
                </c:pt>
                <c:pt idx="6">
                  <c:v>Wed Feb 28 20:47:44 EST 2018</c:v>
                </c:pt>
                <c:pt idx="7">
                  <c:v>Sat Mar 31 07:45:59 EDT 2018</c:v>
                </c:pt>
                <c:pt idx="8">
                  <c:v>Mon Apr 30 17:44:13 EDT 2018</c:v>
                </c:pt>
                <c:pt idx="9">
                  <c:v>Thu May 31 03:42:28 EDT 2018</c:v>
                </c:pt>
                <c:pt idx="10">
                  <c:v>Sat Jun 30 13:40:43 EDT 2018</c:v>
                </c:pt>
                <c:pt idx="11">
                  <c:v>Mon Jul 30 23:38:58 EDT 2018</c:v>
                </c:pt>
                <c:pt idx="12">
                  <c:v>Thu Aug 30 09:37:13 EDT 2018</c:v>
                </c:pt>
                <c:pt idx="13">
                  <c:v>Sat Sep 29 19:35:28 EDT 2018</c:v>
                </c:pt>
                <c:pt idx="14">
                  <c:v>Tue Oct 30 05:33:43 EDT 2018</c:v>
                </c:pt>
                <c:pt idx="15">
                  <c:v>Thu Nov 29 14:31:58 EST 2018</c:v>
                </c:pt>
                <c:pt idx="16">
                  <c:v>Sun Dec 30 00:30:12 EST 2018</c:v>
                </c:pt>
                <c:pt idx="17">
                  <c:v>Tue Jan 29 10:28:27 EST 2019</c:v>
                </c:pt>
                <c:pt idx="18">
                  <c:v>Thu Feb 28 20:26:42 EST 2019</c:v>
                </c:pt>
                <c:pt idx="19">
                  <c:v>Sun Mar 31 07:24:57 EDT 2019</c:v>
                </c:pt>
                <c:pt idx="20">
                  <c:v>Tue Apr 30 19:23:12 EDT 2019</c:v>
                </c:pt>
                <c:pt idx="21">
                  <c:v>Fri May 31 07:21:26 EDT 2019</c:v>
                </c:pt>
                <c:pt idx="22">
                  <c:v>Sun Jun 30 19:19:41 EDT 2019</c:v>
                </c:pt>
              </c:strCache>
            </c:strRef>
          </c:cat>
          <c:val>
            <c:numRef>
              <c:f>chainsize!#REF!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chainsize!$I$1</c:f>
              <c:strCache>
                <c:ptCount val="1"/>
                <c:pt idx="0">
                  <c:v>Upper 90%</c:v>
                </c:pt>
              </c:strCache>
            </c:strRef>
          </c:tx>
          <c:val>
            <c:numRef>
              <c:f>chainsize!$I$3:$I$25</c:f>
              <c:numCache>
                <c:formatCode>General</c:formatCode>
                <c:ptCount val="23"/>
                <c:pt idx="0">
                  <c:v>131079.20191460222</c:v>
                </c:pt>
                <c:pt idx="1">
                  <c:v>135484.89100829567</c:v>
                </c:pt>
                <c:pt idx="2">
                  <c:v>139940.0018579099</c:v>
                </c:pt>
                <c:pt idx="3">
                  <c:v>144795.99642074871</c:v>
                </c:pt>
                <c:pt idx="4">
                  <c:v>150103.68552340698</c:v>
                </c:pt>
                <c:pt idx="5">
                  <c:v>155418.23152855659</c:v>
                </c:pt>
                <c:pt idx="6">
                  <c:v>160899.19313599941</c:v>
                </c:pt>
                <c:pt idx="7">
                  <c:v>166575.48709661691</c:v>
                </c:pt>
                <c:pt idx="8">
                  <c:v>172453.81078046904</c:v>
                </c:pt>
                <c:pt idx="9">
                  <c:v>178540.26799033443</c:v>
                </c:pt>
                <c:pt idx="10">
                  <c:v>184844.31543107342</c:v>
                </c:pt>
                <c:pt idx="11">
                  <c:v>191375.08899312184</c:v>
                </c:pt>
                <c:pt idx="12">
                  <c:v>198143.21879330915</c:v>
                </c:pt>
                <c:pt idx="13">
                  <c:v>205151.86815161709</c:v>
                </c:pt>
                <c:pt idx="14">
                  <c:v>212415.9401417872</c:v>
                </c:pt>
                <c:pt idx="15">
                  <c:v>219938.44858971692</c:v>
                </c:pt>
                <c:pt idx="16">
                  <c:v>227733.30174063885</c:v>
                </c:pt>
                <c:pt idx="17">
                  <c:v>235812.47399317136</c:v>
                </c:pt>
                <c:pt idx="18">
                  <c:v>244180.70216584392</c:v>
                </c:pt>
                <c:pt idx="19">
                  <c:v>252852.07764300681</c:v>
                </c:pt>
                <c:pt idx="20">
                  <c:v>261863.29754403658</c:v>
                </c:pt>
                <c:pt idx="21">
                  <c:v>271190.86519774928</c:v>
                </c:pt>
                <c:pt idx="22">
                  <c:v>280818.21079632308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chainsize!$J$1</c:f>
              <c:strCache>
                <c:ptCount val="1"/>
                <c:pt idx="0">
                  <c:v>Lower 90%</c:v>
                </c:pt>
              </c:strCache>
            </c:strRef>
          </c:tx>
          <c:val>
            <c:numRef>
              <c:f>chainsize!$J$3:$J$25</c:f>
              <c:numCache>
                <c:formatCode>General</c:formatCode>
                <c:ptCount val="23"/>
                <c:pt idx="0">
                  <c:v>131077.88773629777</c:v>
                </c:pt>
                <c:pt idx="1">
                  <c:v>135481.09460555451</c:v>
                </c:pt>
                <c:pt idx="2">
                  <c:v>139929.09180216468</c:v>
                </c:pt>
                <c:pt idx="3">
                  <c:v>144773.04585644108</c:v>
                </c:pt>
                <c:pt idx="4">
                  <c:v>150059.01004090995</c:v>
                </c:pt>
                <c:pt idx="5">
                  <c:v>155333.35029099425</c:v>
                </c:pt>
                <c:pt idx="6">
                  <c:v>160770.49197153936</c:v>
                </c:pt>
                <c:pt idx="7">
                  <c:v>166400.79455977122</c:v>
                </c:pt>
                <c:pt idx="8">
                  <c:v>172231.3035586336</c:v>
                </c:pt>
                <c:pt idx="9">
                  <c:v>178267.28445641848</c:v>
                </c:pt>
                <c:pt idx="10">
                  <c:v>184518.47931698954</c:v>
                </c:pt>
                <c:pt idx="11">
                  <c:v>190994.50050512209</c:v>
                </c:pt>
                <c:pt idx="12">
                  <c:v>197705.67136275853</c:v>
                </c:pt>
                <c:pt idx="13">
                  <c:v>204655.06342720016</c:v>
                </c:pt>
                <c:pt idx="14">
                  <c:v>211857.09057257857</c:v>
                </c:pt>
                <c:pt idx="15">
                  <c:v>219314.91068864753</c:v>
                </c:pt>
                <c:pt idx="16">
                  <c:v>227042.91816346871</c:v>
                </c:pt>
                <c:pt idx="17">
                  <c:v>235052.44323470083</c:v>
                </c:pt>
                <c:pt idx="18">
                  <c:v>243348.64613320952</c:v>
                </c:pt>
                <c:pt idx="19">
                  <c:v>251945.06675746944</c:v>
                </c:pt>
                <c:pt idx="20">
                  <c:v>260878.23907225992</c:v>
                </c:pt>
                <c:pt idx="21">
                  <c:v>270124.96808449976</c:v>
                </c:pt>
                <c:pt idx="22">
                  <c:v>279666.2602424025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336000"/>
        <c:axId val="101142912"/>
      </c:lineChart>
      <c:catAx>
        <c:axId val="78336000"/>
        <c:scaling>
          <c:orientation val="minMax"/>
        </c:scaling>
        <c:delete val="1"/>
        <c:axPos val="b"/>
        <c:majorTickMark val="out"/>
        <c:minorTickMark val="none"/>
        <c:tickLblPos val="nextTo"/>
        <c:crossAx val="101142912"/>
        <c:crosses val="autoZero"/>
        <c:auto val="1"/>
        <c:lblAlgn val="ctr"/>
        <c:lblOffset val="100"/>
        <c:noMultiLvlLbl val="0"/>
      </c:catAx>
      <c:valAx>
        <c:axId val="101142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  <a:r>
                  <a:rPr lang="en-US" baseline="0"/>
                  <a:t> Size of Blockchain (MB)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3360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699973943934974"/>
          <c:y val="0.15085848643919511"/>
          <c:w val="0.10300028030476772"/>
          <c:h val="0.334868766404199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0"/>
          <c:tx>
            <c:strRef>
              <c:f>avgbandwidth!$G$1</c:f>
              <c:strCache>
                <c:ptCount val="1"/>
                <c:pt idx="0">
                  <c:v>Average</c:v>
                </c:pt>
              </c:strCache>
            </c:strRef>
          </c:tx>
          <c:cat>
            <c:strRef>
              <c:f>chainsize!$A$3:$A$25</c:f>
              <c:strCache>
                <c:ptCount val="23"/>
                <c:pt idx="0">
                  <c:v>Wed Aug 30 09:58:14 EDT 2017</c:v>
                </c:pt>
                <c:pt idx="1">
                  <c:v>Fri Sep 29 19:56:29 EDT 2017</c:v>
                </c:pt>
                <c:pt idx="2">
                  <c:v>Mon Oct 30 05:54:44 EDT 2017</c:v>
                </c:pt>
                <c:pt idx="3">
                  <c:v>Wed Nov 29 14:52:59 EST 2017</c:v>
                </c:pt>
                <c:pt idx="4">
                  <c:v>Sat Dec 30 00:51:14 EST 2017</c:v>
                </c:pt>
                <c:pt idx="5">
                  <c:v>Mon Jan 29 10:49:29 EST 2018</c:v>
                </c:pt>
                <c:pt idx="6">
                  <c:v>Wed Feb 28 20:47:44 EST 2018</c:v>
                </c:pt>
                <c:pt idx="7">
                  <c:v>Sat Mar 31 07:45:59 EDT 2018</c:v>
                </c:pt>
                <c:pt idx="8">
                  <c:v>Mon Apr 30 17:44:13 EDT 2018</c:v>
                </c:pt>
                <c:pt idx="9">
                  <c:v>Thu May 31 03:42:28 EDT 2018</c:v>
                </c:pt>
                <c:pt idx="10">
                  <c:v>Sat Jun 30 13:40:43 EDT 2018</c:v>
                </c:pt>
                <c:pt idx="11">
                  <c:v>Mon Jul 30 23:38:58 EDT 2018</c:v>
                </c:pt>
                <c:pt idx="12">
                  <c:v>Thu Aug 30 09:37:13 EDT 2018</c:v>
                </c:pt>
                <c:pt idx="13">
                  <c:v>Sat Sep 29 19:35:28 EDT 2018</c:v>
                </c:pt>
                <c:pt idx="14">
                  <c:v>Tue Oct 30 05:33:43 EDT 2018</c:v>
                </c:pt>
                <c:pt idx="15">
                  <c:v>Thu Nov 29 14:31:58 EST 2018</c:v>
                </c:pt>
                <c:pt idx="16">
                  <c:v>Sun Dec 30 00:30:12 EST 2018</c:v>
                </c:pt>
                <c:pt idx="17">
                  <c:v>Tue Jan 29 10:28:27 EST 2019</c:v>
                </c:pt>
                <c:pt idx="18">
                  <c:v>Thu Feb 28 20:26:42 EST 2019</c:v>
                </c:pt>
                <c:pt idx="19">
                  <c:v>Sun Mar 31 07:24:57 EDT 2019</c:v>
                </c:pt>
                <c:pt idx="20">
                  <c:v>Tue Apr 30 19:23:12 EDT 2019</c:v>
                </c:pt>
                <c:pt idx="21">
                  <c:v>Fri May 31 07:21:26 EDT 2019</c:v>
                </c:pt>
                <c:pt idx="22">
                  <c:v>Sun Jun 30 19:19:41 EDT 2019</c:v>
                </c:pt>
              </c:strCache>
            </c:strRef>
          </c:cat>
          <c:val>
            <c:numRef>
              <c:f>avgbandwidth!$G$3:$G$25</c:f>
              <c:numCache>
                <c:formatCode>General</c:formatCode>
                <c:ptCount val="23"/>
                <c:pt idx="0">
                  <c:v>85.007118413190682</c:v>
                </c:pt>
                <c:pt idx="1">
                  <c:v>86.644883063720101</c:v>
                </c:pt>
                <c:pt idx="2">
                  <c:v>92.265493573482757</c:v>
                </c:pt>
                <c:pt idx="3">
                  <c:v>106.76237904443377</c:v>
                </c:pt>
                <c:pt idx="4">
                  <c:v>112.10157942560333</c:v>
                </c:pt>
                <c:pt idx="5">
                  <c:v>115.94987463884613</c:v>
                </c:pt>
                <c:pt idx="6">
                  <c:v>118.7864137125035</c:v>
                </c:pt>
                <c:pt idx="7">
                  <c:v>123.76889413047135</c:v>
                </c:pt>
                <c:pt idx="8">
                  <c:v>127.75132290451828</c:v>
                </c:pt>
                <c:pt idx="9">
                  <c:v>134.15522446261667</c:v>
                </c:pt>
                <c:pt idx="10">
                  <c:v>138.51202366301393</c:v>
                </c:pt>
                <c:pt idx="11">
                  <c:v>143.40641224462891</c:v>
                </c:pt>
                <c:pt idx="12">
                  <c:v>148.45797023381584</c:v>
                </c:pt>
                <c:pt idx="13">
                  <c:v>152.31566300064128</c:v>
                </c:pt>
                <c:pt idx="14">
                  <c:v>161.44579998475334</c:v>
                </c:pt>
                <c:pt idx="15">
                  <c:v>167.97646254706143</c:v>
                </c:pt>
                <c:pt idx="16">
                  <c:v>170.56177188941879</c:v>
                </c:pt>
                <c:pt idx="17">
                  <c:v>178.55745681765092</c:v>
                </c:pt>
                <c:pt idx="18">
                  <c:v>184.01722201117877</c:v>
                </c:pt>
                <c:pt idx="19">
                  <c:v>190.36309659168674</c:v>
                </c:pt>
                <c:pt idx="20">
                  <c:v>196.87805411836067</c:v>
                </c:pt>
                <c:pt idx="21">
                  <c:v>203.08801166856796</c:v>
                </c:pt>
                <c:pt idx="22">
                  <c:v>209.63987354472681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avgbandwidth!#REF!</c:f>
              <c:strCache>
                <c:ptCount val="1"/>
                <c:pt idx="0">
                  <c:v>#REF!</c:v>
                </c:pt>
              </c:strCache>
            </c:strRef>
          </c:tx>
          <c:cat>
            <c:strRef>
              <c:f>chainsize!$A$3:$A$25</c:f>
              <c:strCache>
                <c:ptCount val="23"/>
                <c:pt idx="0">
                  <c:v>Wed Aug 30 09:58:14 EDT 2017</c:v>
                </c:pt>
                <c:pt idx="1">
                  <c:v>Fri Sep 29 19:56:29 EDT 2017</c:v>
                </c:pt>
                <c:pt idx="2">
                  <c:v>Mon Oct 30 05:54:44 EDT 2017</c:v>
                </c:pt>
                <c:pt idx="3">
                  <c:v>Wed Nov 29 14:52:59 EST 2017</c:v>
                </c:pt>
                <c:pt idx="4">
                  <c:v>Sat Dec 30 00:51:14 EST 2017</c:v>
                </c:pt>
                <c:pt idx="5">
                  <c:v>Mon Jan 29 10:49:29 EST 2018</c:v>
                </c:pt>
                <c:pt idx="6">
                  <c:v>Wed Feb 28 20:47:44 EST 2018</c:v>
                </c:pt>
                <c:pt idx="7">
                  <c:v>Sat Mar 31 07:45:59 EDT 2018</c:v>
                </c:pt>
                <c:pt idx="8">
                  <c:v>Mon Apr 30 17:44:13 EDT 2018</c:v>
                </c:pt>
                <c:pt idx="9">
                  <c:v>Thu May 31 03:42:28 EDT 2018</c:v>
                </c:pt>
                <c:pt idx="10">
                  <c:v>Sat Jun 30 13:40:43 EDT 2018</c:v>
                </c:pt>
                <c:pt idx="11">
                  <c:v>Mon Jul 30 23:38:58 EDT 2018</c:v>
                </c:pt>
                <c:pt idx="12">
                  <c:v>Thu Aug 30 09:37:13 EDT 2018</c:v>
                </c:pt>
                <c:pt idx="13">
                  <c:v>Sat Sep 29 19:35:28 EDT 2018</c:v>
                </c:pt>
                <c:pt idx="14">
                  <c:v>Tue Oct 30 05:33:43 EDT 2018</c:v>
                </c:pt>
                <c:pt idx="15">
                  <c:v>Thu Nov 29 14:31:58 EST 2018</c:v>
                </c:pt>
                <c:pt idx="16">
                  <c:v>Sun Dec 30 00:30:12 EST 2018</c:v>
                </c:pt>
                <c:pt idx="17">
                  <c:v>Tue Jan 29 10:28:27 EST 2019</c:v>
                </c:pt>
                <c:pt idx="18">
                  <c:v>Thu Feb 28 20:26:42 EST 2019</c:v>
                </c:pt>
                <c:pt idx="19">
                  <c:v>Sun Mar 31 07:24:57 EDT 2019</c:v>
                </c:pt>
                <c:pt idx="20">
                  <c:v>Tue Apr 30 19:23:12 EDT 2019</c:v>
                </c:pt>
                <c:pt idx="21">
                  <c:v>Fri May 31 07:21:26 EDT 2019</c:v>
                </c:pt>
                <c:pt idx="22">
                  <c:v>Sun Jun 30 19:19:41 EDT 2019</c:v>
                </c:pt>
              </c:strCache>
            </c:strRef>
          </c:cat>
          <c:val>
            <c:numRef>
              <c:f>avgbandwidth!#REF!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avgbandwidth!$I$1</c:f>
              <c:strCache>
                <c:ptCount val="1"/>
                <c:pt idx="0">
                  <c:v>Upper 90%</c:v>
                </c:pt>
              </c:strCache>
            </c:strRef>
          </c:tx>
          <c:val>
            <c:numRef>
              <c:f>avgbandwidth!$I$3:$I$25</c:f>
              <c:numCache>
                <c:formatCode>General</c:formatCode>
                <c:ptCount val="23"/>
                <c:pt idx="0">
                  <c:v>85.146190420155349</c:v>
                </c:pt>
                <c:pt idx="1">
                  <c:v>86.747014183735189</c:v>
                </c:pt>
                <c:pt idx="2">
                  <c:v>92.414538926095773</c:v>
                </c:pt>
                <c:pt idx="3">
                  <c:v>106.8349822504145</c:v>
                </c:pt>
                <c:pt idx="4">
                  <c:v>112.20280656977765</c:v>
                </c:pt>
                <c:pt idx="5">
                  <c:v>115.99876220985269</c:v>
                </c:pt>
                <c:pt idx="6">
                  <c:v>118.83506725226945</c:v>
                </c:pt>
                <c:pt idx="7">
                  <c:v>123.81999466761701</c:v>
                </c:pt>
                <c:pt idx="8">
                  <c:v>127.80744615666077</c:v>
                </c:pt>
                <c:pt idx="9">
                  <c:v>134.23876752066639</c:v>
                </c:pt>
                <c:pt idx="10">
                  <c:v>138.54718513800978</c:v>
                </c:pt>
                <c:pt idx="11">
                  <c:v>143.44242568343108</c:v>
                </c:pt>
                <c:pt idx="12">
                  <c:v>148.50896104138118</c:v>
                </c:pt>
                <c:pt idx="13">
                  <c:v>152.39514622970421</c:v>
                </c:pt>
                <c:pt idx="14">
                  <c:v>161.54832810551466</c:v>
                </c:pt>
                <c:pt idx="15">
                  <c:v>168.07062116302461</c:v>
                </c:pt>
                <c:pt idx="16">
                  <c:v>170.65550451728743</c:v>
                </c:pt>
                <c:pt idx="17">
                  <c:v>178.5913970728603</c:v>
                </c:pt>
                <c:pt idx="18">
                  <c:v>184.24824880676121</c:v>
                </c:pt>
                <c:pt idx="19">
                  <c:v>190.56433532405677</c:v>
                </c:pt>
                <c:pt idx="20">
                  <c:v>196.99052667461066</c:v>
                </c:pt>
                <c:pt idx="21">
                  <c:v>203.23729807167118</c:v>
                </c:pt>
                <c:pt idx="22">
                  <c:v>209.74317585520021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avgbandwidth!$J$1</c:f>
              <c:strCache>
                <c:ptCount val="1"/>
                <c:pt idx="0">
                  <c:v>Lower 90%</c:v>
                </c:pt>
              </c:strCache>
            </c:strRef>
          </c:tx>
          <c:val>
            <c:numRef>
              <c:f>avgbandwidth!$J$3:$J$25</c:f>
              <c:numCache>
                <c:formatCode>General</c:formatCode>
                <c:ptCount val="23"/>
                <c:pt idx="0">
                  <c:v>84.868046406226014</c:v>
                </c:pt>
                <c:pt idx="1">
                  <c:v>86.542751943705014</c:v>
                </c:pt>
                <c:pt idx="2">
                  <c:v>92.116448220869742</c:v>
                </c:pt>
                <c:pt idx="3">
                  <c:v>106.68977583845304</c:v>
                </c:pt>
                <c:pt idx="4">
                  <c:v>112.00035228142902</c:v>
                </c:pt>
                <c:pt idx="5">
                  <c:v>115.90098706783957</c:v>
                </c:pt>
                <c:pt idx="6">
                  <c:v>118.73776017273755</c:v>
                </c:pt>
                <c:pt idx="7">
                  <c:v>123.71779359332569</c:v>
                </c:pt>
                <c:pt idx="8">
                  <c:v>127.69519965237578</c:v>
                </c:pt>
                <c:pt idx="9">
                  <c:v>134.07168140456696</c:v>
                </c:pt>
                <c:pt idx="10">
                  <c:v>138.47686218801809</c:v>
                </c:pt>
                <c:pt idx="11">
                  <c:v>143.37039880582674</c:v>
                </c:pt>
                <c:pt idx="12">
                  <c:v>148.4069794262505</c:v>
                </c:pt>
                <c:pt idx="13">
                  <c:v>152.23617977157835</c:v>
                </c:pt>
                <c:pt idx="14">
                  <c:v>161.34327186399202</c:v>
                </c:pt>
                <c:pt idx="15">
                  <c:v>167.88230393109825</c:v>
                </c:pt>
                <c:pt idx="16">
                  <c:v>170.46803926155016</c:v>
                </c:pt>
                <c:pt idx="17">
                  <c:v>178.52351656244153</c:v>
                </c:pt>
                <c:pt idx="18">
                  <c:v>183.78619521559634</c:v>
                </c:pt>
                <c:pt idx="19">
                  <c:v>190.16185785931671</c:v>
                </c:pt>
                <c:pt idx="20">
                  <c:v>196.76558156211067</c:v>
                </c:pt>
                <c:pt idx="21">
                  <c:v>202.93872526546474</c:v>
                </c:pt>
                <c:pt idx="22">
                  <c:v>209.53657123425342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312000"/>
        <c:axId val="104928000"/>
      </c:lineChart>
      <c:catAx>
        <c:axId val="103312000"/>
        <c:scaling>
          <c:orientation val="minMax"/>
        </c:scaling>
        <c:delete val="1"/>
        <c:axPos val="b"/>
        <c:majorTickMark val="out"/>
        <c:minorTickMark val="none"/>
        <c:tickLblPos val="nextTo"/>
        <c:crossAx val="104928000"/>
        <c:crosses val="autoZero"/>
        <c:auto val="1"/>
        <c:lblAlgn val="ctr"/>
        <c:lblOffset val="100"/>
        <c:noMultiLvlLbl val="0"/>
      </c:catAx>
      <c:valAx>
        <c:axId val="104928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  <a:r>
                  <a:rPr lang="en-US" baseline="0"/>
                  <a:t> Size of Blockchain (MB)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3120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699973943934974"/>
          <c:y val="0.15085848643919511"/>
          <c:w val="0.10300024876000752"/>
          <c:h val="0.334868766404199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0"/>
          <c:tx>
            <c:strRef>
              <c:f>mempool!$G$1</c:f>
              <c:strCache>
                <c:ptCount val="1"/>
                <c:pt idx="0">
                  <c:v>Simulation Average</c:v>
                </c:pt>
              </c:strCache>
            </c:strRef>
          </c:tx>
          <c:cat>
            <c:strRef>
              <c:f>mempool!$A$3:$A$25</c:f>
              <c:strCache>
                <c:ptCount val="23"/>
                <c:pt idx="0">
                  <c:v>Wed Aug 30 09:58:14 EDT 2017</c:v>
                </c:pt>
                <c:pt idx="1">
                  <c:v>Fri Sep 29 19:56:29 EDT 2017</c:v>
                </c:pt>
                <c:pt idx="2">
                  <c:v>Mon Oct 30 05:54:44 EDT 2017</c:v>
                </c:pt>
                <c:pt idx="3">
                  <c:v>Wed Nov 29 14:52:59 EST 2017</c:v>
                </c:pt>
                <c:pt idx="4">
                  <c:v>Sat Dec 30 00:51:14 EST 2017</c:v>
                </c:pt>
                <c:pt idx="5">
                  <c:v>Mon Jan 29 10:49:29 EST 2018</c:v>
                </c:pt>
                <c:pt idx="6">
                  <c:v>Wed Feb 28 20:47:44 EST 2018</c:v>
                </c:pt>
                <c:pt idx="7">
                  <c:v>Sat Mar 31 07:45:59 EDT 2018</c:v>
                </c:pt>
                <c:pt idx="8">
                  <c:v>Mon Apr 30 17:44:13 EDT 2018</c:v>
                </c:pt>
                <c:pt idx="9">
                  <c:v>Thu May 31 03:42:28 EDT 2018</c:v>
                </c:pt>
                <c:pt idx="10">
                  <c:v>Sat Jun 30 13:40:43 EDT 2018</c:v>
                </c:pt>
                <c:pt idx="11">
                  <c:v>Mon Jul 30 23:38:58 EDT 2018</c:v>
                </c:pt>
                <c:pt idx="12">
                  <c:v>Thu Aug 30 09:37:13 EDT 2018</c:v>
                </c:pt>
                <c:pt idx="13">
                  <c:v>Sat Sep 29 19:35:28 EDT 2018</c:v>
                </c:pt>
                <c:pt idx="14">
                  <c:v>Tue Oct 30 05:33:43 EDT 2018</c:v>
                </c:pt>
                <c:pt idx="15">
                  <c:v>Thu Nov 29 14:31:58 EST 2018</c:v>
                </c:pt>
                <c:pt idx="16">
                  <c:v>Sun Dec 30 00:30:12 EST 2018</c:v>
                </c:pt>
                <c:pt idx="17">
                  <c:v>Tue Jan 29 10:28:27 EST 2019</c:v>
                </c:pt>
                <c:pt idx="18">
                  <c:v>Thu Feb 28 20:26:42 EST 2019</c:v>
                </c:pt>
                <c:pt idx="19">
                  <c:v>Sun Mar 31 07:24:57 EDT 2019</c:v>
                </c:pt>
                <c:pt idx="20">
                  <c:v>Tue Apr 30 19:23:12 EDT 2019</c:v>
                </c:pt>
                <c:pt idx="21">
                  <c:v>Fri May 31 07:21:26 EDT 2019</c:v>
                </c:pt>
                <c:pt idx="22">
                  <c:v>Sun Jun 30 19:19:41 EDT 2019</c:v>
                </c:pt>
              </c:strCache>
            </c:strRef>
          </c:cat>
          <c:val>
            <c:numRef>
              <c:f>mempool!$G$3:$G$25</c:f>
              <c:numCache>
                <c:formatCode>General</c:formatCode>
                <c:ptCount val="23"/>
                <c:pt idx="0">
                  <c:v>34061</c:v>
                </c:pt>
                <c:pt idx="1">
                  <c:v>41527</c:v>
                </c:pt>
                <c:pt idx="2">
                  <c:v>43453.5</c:v>
                </c:pt>
                <c:pt idx="3">
                  <c:v>1727.25</c:v>
                </c:pt>
                <c:pt idx="4">
                  <c:v>1522.25</c:v>
                </c:pt>
                <c:pt idx="5">
                  <c:v>992</c:v>
                </c:pt>
                <c:pt idx="6">
                  <c:v>1945.5</c:v>
                </c:pt>
                <c:pt idx="7">
                  <c:v>1835.25</c:v>
                </c:pt>
                <c:pt idx="8">
                  <c:v>1358.75</c:v>
                </c:pt>
                <c:pt idx="9">
                  <c:v>1254</c:v>
                </c:pt>
                <c:pt idx="10">
                  <c:v>1381.5</c:v>
                </c:pt>
                <c:pt idx="11">
                  <c:v>1425.5</c:v>
                </c:pt>
                <c:pt idx="12">
                  <c:v>1892</c:v>
                </c:pt>
                <c:pt idx="13">
                  <c:v>2253</c:v>
                </c:pt>
                <c:pt idx="14">
                  <c:v>1518.5</c:v>
                </c:pt>
                <c:pt idx="15">
                  <c:v>954</c:v>
                </c:pt>
                <c:pt idx="16">
                  <c:v>3132</c:v>
                </c:pt>
                <c:pt idx="17">
                  <c:v>1461.25</c:v>
                </c:pt>
                <c:pt idx="18">
                  <c:v>3387</c:v>
                </c:pt>
                <c:pt idx="19">
                  <c:v>3722.75</c:v>
                </c:pt>
                <c:pt idx="20">
                  <c:v>2640.75</c:v>
                </c:pt>
                <c:pt idx="21">
                  <c:v>5683.75</c:v>
                </c:pt>
                <c:pt idx="22">
                  <c:v>17748.5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mempool!$I$1</c:f>
              <c:strCache>
                <c:ptCount val="1"/>
                <c:pt idx="0">
                  <c:v>Upper 90%</c:v>
                </c:pt>
              </c:strCache>
            </c:strRef>
          </c:tx>
          <c:cat>
            <c:strRef>
              <c:f>mempool!$A$3:$A$25</c:f>
              <c:strCache>
                <c:ptCount val="23"/>
                <c:pt idx="0">
                  <c:v>Wed Aug 30 09:58:14 EDT 2017</c:v>
                </c:pt>
                <c:pt idx="1">
                  <c:v>Fri Sep 29 19:56:29 EDT 2017</c:v>
                </c:pt>
                <c:pt idx="2">
                  <c:v>Mon Oct 30 05:54:44 EDT 2017</c:v>
                </c:pt>
                <c:pt idx="3">
                  <c:v>Wed Nov 29 14:52:59 EST 2017</c:v>
                </c:pt>
                <c:pt idx="4">
                  <c:v>Sat Dec 30 00:51:14 EST 2017</c:v>
                </c:pt>
                <c:pt idx="5">
                  <c:v>Mon Jan 29 10:49:29 EST 2018</c:v>
                </c:pt>
                <c:pt idx="6">
                  <c:v>Wed Feb 28 20:47:44 EST 2018</c:v>
                </c:pt>
                <c:pt idx="7">
                  <c:v>Sat Mar 31 07:45:59 EDT 2018</c:v>
                </c:pt>
                <c:pt idx="8">
                  <c:v>Mon Apr 30 17:44:13 EDT 2018</c:v>
                </c:pt>
                <c:pt idx="9">
                  <c:v>Thu May 31 03:42:28 EDT 2018</c:v>
                </c:pt>
                <c:pt idx="10">
                  <c:v>Sat Jun 30 13:40:43 EDT 2018</c:v>
                </c:pt>
                <c:pt idx="11">
                  <c:v>Mon Jul 30 23:38:58 EDT 2018</c:v>
                </c:pt>
                <c:pt idx="12">
                  <c:v>Thu Aug 30 09:37:13 EDT 2018</c:v>
                </c:pt>
                <c:pt idx="13">
                  <c:v>Sat Sep 29 19:35:28 EDT 2018</c:v>
                </c:pt>
                <c:pt idx="14">
                  <c:v>Tue Oct 30 05:33:43 EDT 2018</c:v>
                </c:pt>
                <c:pt idx="15">
                  <c:v>Thu Nov 29 14:31:58 EST 2018</c:v>
                </c:pt>
                <c:pt idx="16">
                  <c:v>Sun Dec 30 00:30:12 EST 2018</c:v>
                </c:pt>
                <c:pt idx="17">
                  <c:v>Tue Jan 29 10:28:27 EST 2019</c:v>
                </c:pt>
                <c:pt idx="18">
                  <c:v>Thu Feb 28 20:26:42 EST 2019</c:v>
                </c:pt>
                <c:pt idx="19">
                  <c:v>Sun Mar 31 07:24:57 EDT 2019</c:v>
                </c:pt>
                <c:pt idx="20">
                  <c:v>Tue Apr 30 19:23:12 EDT 2019</c:v>
                </c:pt>
                <c:pt idx="21">
                  <c:v>Fri May 31 07:21:26 EDT 2019</c:v>
                </c:pt>
                <c:pt idx="22">
                  <c:v>Sun Jun 30 19:19:41 EDT 2019</c:v>
                </c:pt>
              </c:strCache>
            </c:strRef>
          </c:cat>
          <c:val>
            <c:numRef>
              <c:f>mempool!$I$3:$I$25</c:f>
              <c:numCache>
                <c:formatCode>General</c:formatCode>
                <c:ptCount val="23"/>
                <c:pt idx="0">
                  <c:v>34188.326956536643</c:v>
                </c:pt>
                <c:pt idx="1">
                  <c:v>41592.061268518271</c:v>
                </c:pt>
                <c:pt idx="2">
                  <c:v>43783.185713014944</c:v>
                </c:pt>
                <c:pt idx="3">
                  <c:v>1759.1811419041846</c:v>
                </c:pt>
                <c:pt idx="4">
                  <c:v>1552.5066777830848</c:v>
                </c:pt>
                <c:pt idx="5">
                  <c:v>1031.46567851188</c:v>
                </c:pt>
                <c:pt idx="6">
                  <c:v>1999.0746407183699</c:v>
                </c:pt>
                <c:pt idx="7">
                  <c:v>1867.5349620315537</c:v>
                </c:pt>
                <c:pt idx="8">
                  <c:v>1391.7875154480248</c:v>
                </c:pt>
                <c:pt idx="9">
                  <c:v>1318.9710405954449</c:v>
                </c:pt>
                <c:pt idx="10">
                  <c:v>1390.8161438145141</c:v>
                </c:pt>
                <c:pt idx="11">
                  <c:v>1444.3311950570821</c:v>
                </c:pt>
                <c:pt idx="12">
                  <c:v>1928.077488123148</c:v>
                </c:pt>
                <c:pt idx="13">
                  <c:v>2311.8808815315633</c:v>
                </c:pt>
                <c:pt idx="14">
                  <c:v>1564.380779075984</c:v>
                </c:pt>
                <c:pt idx="15">
                  <c:v>982.8891480437976</c:v>
                </c:pt>
                <c:pt idx="16">
                  <c:v>3168.4961446248558</c:v>
                </c:pt>
                <c:pt idx="17">
                  <c:v>1500.088090680076</c:v>
                </c:pt>
                <c:pt idx="18">
                  <c:v>3543.3321189717703</c:v>
                </c:pt>
                <c:pt idx="19">
                  <c:v>3842.8708745019321</c:v>
                </c:pt>
                <c:pt idx="20">
                  <c:v>2722.3347909833101</c:v>
                </c:pt>
                <c:pt idx="21">
                  <c:v>5780.8219486589678</c:v>
                </c:pt>
                <c:pt idx="22">
                  <c:v>18127.773578602573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mempool!$J$1</c:f>
              <c:strCache>
                <c:ptCount val="1"/>
                <c:pt idx="0">
                  <c:v>Lower 90%</c:v>
                </c:pt>
              </c:strCache>
            </c:strRef>
          </c:tx>
          <c:val>
            <c:numRef>
              <c:f>mempool!$J$3:$J$25</c:f>
              <c:numCache>
                <c:formatCode>General</c:formatCode>
                <c:ptCount val="23"/>
                <c:pt idx="0">
                  <c:v>33933.673043463357</c:v>
                </c:pt>
                <c:pt idx="1">
                  <c:v>41461.938731481729</c:v>
                </c:pt>
                <c:pt idx="2">
                  <c:v>43123.814286985056</c:v>
                </c:pt>
                <c:pt idx="3">
                  <c:v>1695.3188580958154</c:v>
                </c:pt>
                <c:pt idx="4">
                  <c:v>1491.9933222169152</c:v>
                </c:pt>
                <c:pt idx="5">
                  <c:v>952.53432148811999</c:v>
                </c:pt>
                <c:pt idx="6">
                  <c:v>1891.9253592816301</c:v>
                </c:pt>
                <c:pt idx="7">
                  <c:v>1802.9650379684463</c:v>
                </c:pt>
                <c:pt idx="8">
                  <c:v>1325.7124845519752</c:v>
                </c:pt>
                <c:pt idx="9">
                  <c:v>1189.0289594045551</c:v>
                </c:pt>
                <c:pt idx="10">
                  <c:v>1372.1838561854859</c:v>
                </c:pt>
                <c:pt idx="11">
                  <c:v>1406.6688049429179</c:v>
                </c:pt>
                <c:pt idx="12">
                  <c:v>1855.922511876852</c:v>
                </c:pt>
                <c:pt idx="13">
                  <c:v>2194.1191184684367</c:v>
                </c:pt>
                <c:pt idx="14">
                  <c:v>1472.619220924016</c:v>
                </c:pt>
                <c:pt idx="15">
                  <c:v>925.1108519562024</c:v>
                </c:pt>
                <c:pt idx="16">
                  <c:v>3095.5038553751442</c:v>
                </c:pt>
                <c:pt idx="17">
                  <c:v>1422.411909319924</c:v>
                </c:pt>
                <c:pt idx="18">
                  <c:v>3230.6678810282297</c:v>
                </c:pt>
                <c:pt idx="19">
                  <c:v>3602.6291254980679</c:v>
                </c:pt>
                <c:pt idx="20">
                  <c:v>2559.1652090166899</c:v>
                </c:pt>
                <c:pt idx="21">
                  <c:v>5586.6780513410322</c:v>
                </c:pt>
                <c:pt idx="22">
                  <c:v>17369.226421397427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928448"/>
        <c:axId val="109930368"/>
      </c:lineChart>
      <c:catAx>
        <c:axId val="109928448"/>
        <c:scaling>
          <c:orientation val="minMax"/>
        </c:scaling>
        <c:delete val="1"/>
        <c:axPos val="b"/>
        <c:majorTickMark val="out"/>
        <c:minorTickMark val="none"/>
        <c:tickLblPos val="nextTo"/>
        <c:crossAx val="109930368"/>
        <c:crosses val="autoZero"/>
        <c:auto val="1"/>
        <c:lblAlgn val="ctr"/>
        <c:lblOffset val="100"/>
        <c:noMultiLvlLbl val="0"/>
      </c:catAx>
      <c:valAx>
        <c:axId val="109930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Supply</a:t>
                </a:r>
                <a:r>
                  <a:rPr lang="en-US" baseline="0"/>
                  <a:t> of BTC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9284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699973943934974"/>
          <c:y val="0.15085848643919511"/>
          <c:w val="0.10300029307348314"/>
          <c:h val="0.334868766404199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0"/>
          <c:tx>
            <c:strRef>
              <c:f>fee_per_byte!$G$1</c:f>
              <c:strCache>
                <c:ptCount val="1"/>
                <c:pt idx="0">
                  <c:v>Simulation Average</c:v>
                </c:pt>
              </c:strCache>
            </c:strRef>
          </c:tx>
          <c:cat>
            <c:strRef>
              <c:f>fee_per_byte!$A$3:$A$25</c:f>
              <c:strCache>
                <c:ptCount val="23"/>
                <c:pt idx="0">
                  <c:v>Wed Aug 30 09:58:14 EDT 2017</c:v>
                </c:pt>
                <c:pt idx="1">
                  <c:v>Fri Sep 29 19:56:29 EDT 2017</c:v>
                </c:pt>
                <c:pt idx="2">
                  <c:v>Mon Oct 30 05:54:44 EDT 2017</c:v>
                </c:pt>
                <c:pt idx="3">
                  <c:v>Wed Nov 29 14:52:59 EST 2017</c:v>
                </c:pt>
                <c:pt idx="4">
                  <c:v>Sat Dec 30 00:51:14 EST 2017</c:v>
                </c:pt>
                <c:pt idx="5">
                  <c:v>Mon Jan 29 10:49:29 EST 2018</c:v>
                </c:pt>
                <c:pt idx="6">
                  <c:v>Wed Feb 28 20:47:44 EST 2018</c:v>
                </c:pt>
                <c:pt idx="7">
                  <c:v>Sat Mar 31 07:45:59 EDT 2018</c:v>
                </c:pt>
                <c:pt idx="8">
                  <c:v>Mon Apr 30 17:44:13 EDT 2018</c:v>
                </c:pt>
                <c:pt idx="9">
                  <c:v>Thu May 31 03:42:28 EDT 2018</c:v>
                </c:pt>
                <c:pt idx="10">
                  <c:v>Sat Jun 30 13:40:43 EDT 2018</c:v>
                </c:pt>
                <c:pt idx="11">
                  <c:v>Mon Jul 30 23:38:58 EDT 2018</c:v>
                </c:pt>
                <c:pt idx="12">
                  <c:v>Thu Aug 30 09:37:13 EDT 2018</c:v>
                </c:pt>
                <c:pt idx="13">
                  <c:v>Sat Sep 29 19:35:28 EDT 2018</c:v>
                </c:pt>
                <c:pt idx="14">
                  <c:v>Tue Oct 30 05:33:43 EDT 2018</c:v>
                </c:pt>
                <c:pt idx="15">
                  <c:v>Thu Nov 29 14:31:58 EST 2018</c:v>
                </c:pt>
                <c:pt idx="16">
                  <c:v>Sun Dec 30 00:30:12 EST 2018</c:v>
                </c:pt>
                <c:pt idx="17">
                  <c:v>Tue Jan 29 10:28:27 EST 2019</c:v>
                </c:pt>
                <c:pt idx="18">
                  <c:v>Thu Feb 28 20:26:42 EST 2019</c:v>
                </c:pt>
                <c:pt idx="19">
                  <c:v>Sun Mar 31 07:24:57 EDT 2019</c:v>
                </c:pt>
                <c:pt idx="20">
                  <c:v>Tue Apr 30 19:23:12 EDT 2019</c:v>
                </c:pt>
                <c:pt idx="21">
                  <c:v>Fri May 31 07:21:26 EDT 2019</c:v>
                </c:pt>
                <c:pt idx="22">
                  <c:v>Sun Jun 30 19:19:41 EDT 2019</c:v>
                </c:pt>
              </c:strCache>
            </c:strRef>
          </c:cat>
          <c:val>
            <c:numRef>
              <c:f>fee_per_byte!$G$3:$G$25</c:f>
              <c:numCache>
                <c:formatCode>General</c:formatCode>
                <c:ptCount val="23"/>
                <c:pt idx="0">
                  <c:v>156.34750000000003</c:v>
                </c:pt>
                <c:pt idx="1">
                  <c:v>159.51000000000002</c:v>
                </c:pt>
                <c:pt idx="2">
                  <c:v>161.63499999999999</c:v>
                </c:pt>
                <c:pt idx="3">
                  <c:v>152.38</c:v>
                </c:pt>
                <c:pt idx="4">
                  <c:v>142.65</c:v>
                </c:pt>
                <c:pt idx="5">
                  <c:v>142.63249999999999</c:v>
                </c:pt>
                <c:pt idx="6">
                  <c:v>142.63499999999999</c:v>
                </c:pt>
                <c:pt idx="7">
                  <c:v>142.63749999999999</c:v>
                </c:pt>
                <c:pt idx="8">
                  <c:v>142.58999999999997</c:v>
                </c:pt>
                <c:pt idx="9">
                  <c:v>142.62</c:v>
                </c:pt>
                <c:pt idx="10">
                  <c:v>142.61750000000001</c:v>
                </c:pt>
                <c:pt idx="11">
                  <c:v>142.66249999999999</c:v>
                </c:pt>
                <c:pt idx="12">
                  <c:v>142.65750000000003</c:v>
                </c:pt>
                <c:pt idx="13">
                  <c:v>142.65</c:v>
                </c:pt>
                <c:pt idx="14">
                  <c:v>142.57999999999998</c:v>
                </c:pt>
                <c:pt idx="15">
                  <c:v>142.64499999999998</c:v>
                </c:pt>
                <c:pt idx="16">
                  <c:v>142.6</c:v>
                </c:pt>
                <c:pt idx="17">
                  <c:v>142.58000000000001</c:v>
                </c:pt>
                <c:pt idx="18">
                  <c:v>142.61750000000001</c:v>
                </c:pt>
                <c:pt idx="19">
                  <c:v>142.62</c:v>
                </c:pt>
                <c:pt idx="20">
                  <c:v>142.5675</c:v>
                </c:pt>
                <c:pt idx="21">
                  <c:v>142.55000000000001</c:v>
                </c:pt>
                <c:pt idx="22">
                  <c:v>142.9375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fee_per_byte!$I$1</c:f>
              <c:strCache>
                <c:ptCount val="1"/>
                <c:pt idx="0">
                  <c:v>Upper 90%</c:v>
                </c:pt>
              </c:strCache>
            </c:strRef>
          </c:tx>
          <c:cat>
            <c:strRef>
              <c:f>fee_per_byte!$A$3:$A$25</c:f>
              <c:strCache>
                <c:ptCount val="23"/>
                <c:pt idx="0">
                  <c:v>Wed Aug 30 09:58:14 EDT 2017</c:v>
                </c:pt>
                <c:pt idx="1">
                  <c:v>Fri Sep 29 19:56:29 EDT 2017</c:v>
                </c:pt>
                <c:pt idx="2">
                  <c:v>Mon Oct 30 05:54:44 EDT 2017</c:v>
                </c:pt>
                <c:pt idx="3">
                  <c:v>Wed Nov 29 14:52:59 EST 2017</c:v>
                </c:pt>
                <c:pt idx="4">
                  <c:v>Sat Dec 30 00:51:14 EST 2017</c:v>
                </c:pt>
                <c:pt idx="5">
                  <c:v>Mon Jan 29 10:49:29 EST 2018</c:v>
                </c:pt>
                <c:pt idx="6">
                  <c:v>Wed Feb 28 20:47:44 EST 2018</c:v>
                </c:pt>
                <c:pt idx="7">
                  <c:v>Sat Mar 31 07:45:59 EDT 2018</c:v>
                </c:pt>
                <c:pt idx="8">
                  <c:v>Mon Apr 30 17:44:13 EDT 2018</c:v>
                </c:pt>
                <c:pt idx="9">
                  <c:v>Thu May 31 03:42:28 EDT 2018</c:v>
                </c:pt>
                <c:pt idx="10">
                  <c:v>Sat Jun 30 13:40:43 EDT 2018</c:v>
                </c:pt>
                <c:pt idx="11">
                  <c:v>Mon Jul 30 23:38:58 EDT 2018</c:v>
                </c:pt>
                <c:pt idx="12">
                  <c:v>Thu Aug 30 09:37:13 EDT 2018</c:v>
                </c:pt>
                <c:pt idx="13">
                  <c:v>Sat Sep 29 19:35:28 EDT 2018</c:v>
                </c:pt>
                <c:pt idx="14">
                  <c:v>Tue Oct 30 05:33:43 EDT 2018</c:v>
                </c:pt>
                <c:pt idx="15">
                  <c:v>Thu Nov 29 14:31:58 EST 2018</c:v>
                </c:pt>
                <c:pt idx="16">
                  <c:v>Sun Dec 30 00:30:12 EST 2018</c:v>
                </c:pt>
                <c:pt idx="17">
                  <c:v>Tue Jan 29 10:28:27 EST 2019</c:v>
                </c:pt>
                <c:pt idx="18">
                  <c:v>Thu Feb 28 20:26:42 EST 2019</c:v>
                </c:pt>
                <c:pt idx="19">
                  <c:v>Sun Mar 31 07:24:57 EDT 2019</c:v>
                </c:pt>
                <c:pt idx="20">
                  <c:v>Tue Apr 30 19:23:12 EDT 2019</c:v>
                </c:pt>
                <c:pt idx="21">
                  <c:v>Fri May 31 07:21:26 EDT 2019</c:v>
                </c:pt>
                <c:pt idx="22">
                  <c:v>Sun Jun 30 19:19:41 EDT 2019</c:v>
                </c:pt>
              </c:strCache>
            </c:strRef>
          </c:cat>
          <c:val>
            <c:numRef>
              <c:f>fee_per_byte!$I$3:$I$25</c:f>
              <c:numCache>
                <c:formatCode>General</c:formatCode>
                <c:ptCount val="23"/>
                <c:pt idx="0">
                  <c:v>156.36541604010591</c:v>
                </c:pt>
                <c:pt idx="1">
                  <c:v>159.53964216398919</c:v>
                </c:pt>
                <c:pt idx="2">
                  <c:v>161.672599446763</c:v>
                </c:pt>
                <c:pt idx="3">
                  <c:v>152.40542702316017</c:v>
                </c:pt>
                <c:pt idx="4">
                  <c:v>142.65318830845789</c:v>
                </c:pt>
                <c:pt idx="5">
                  <c:v>142.6348795951121</c:v>
                </c:pt>
                <c:pt idx="6">
                  <c:v>142.63752302512995</c:v>
                </c:pt>
                <c:pt idx="7">
                  <c:v>142.63815709891119</c:v>
                </c:pt>
                <c:pt idx="8">
                  <c:v>142.59136936278011</c:v>
                </c:pt>
                <c:pt idx="9">
                  <c:v>142.62125661346855</c:v>
                </c:pt>
                <c:pt idx="10">
                  <c:v>142.61917343810558</c:v>
                </c:pt>
                <c:pt idx="11">
                  <c:v>142.66398601516298</c:v>
                </c:pt>
                <c:pt idx="12">
                  <c:v>142.65970747235386</c:v>
                </c:pt>
                <c:pt idx="13">
                  <c:v>142.65219907356996</c:v>
                </c:pt>
                <c:pt idx="14">
                  <c:v>142.58140493656853</c:v>
                </c:pt>
                <c:pt idx="15">
                  <c:v>142.64566641992869</c:v>
                </c:pt>
                <c:pt idx="16">
                  <c:v>142.60206004139221</c:v>
                </c:pt>
                <c:pt idx="17">
                  <c:v>142.58191092033042</c:v>
                </c:pt>
                <c:pt idx="18">
                  <c:v>142.61815709891121</c:v>
                </c:pt>
                <c:pt idx="19">
                  <c:v>142.62150662662128</c:v>
                </c:pt>
                <c:pt idx="20">
                  <c:v>142.56942057963539</c:v>
                </c:pt>
                <c:pt idx="21">
                  <c:v>142.55206004139222</c:v>
                </c:pt>
                <c:pt idx="22">
                  <c:v>142.95048094105741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fee_per_byte!$J$1</c:f>
              <c:strCache>
                <c:ptCount val="1"/>
                <c:pt idx="0">
                  <c:v>Lower 90%</c:v>
                </c:pt>
              </c:strCache>
            </c:strRef>
          </c:tx>
          <c:val>
            <c:numRef>
              <c:f>fee_per_byte!$J$3:$J$25</c:f>
              <c:numCache>
                <c:formatCode>General</c:formatCode>
                <c:ptCount val="23"/>
                <c:pt idx="0">
                  <c:v>156.32958395989414</c:v>
                </c:pt>
                <c:pt idx="1">
                  <c:v>159.48035783601085</c:v>
                </c:pt>
                <c:pt idx="2">
                  <c:v>161.59740055323698</c:v>
                </c:pt>
                <c:pt idx="3">
                  <c:v>152.35457297683982</c:v>
                </c:pt>
                <c:pt idx="4">
                  <c:v>142.64681169154213</c:v>
                </c:pt>
                <c:pt idx="5">
                  <c:v>142.63012040488789</c:v>
                </c:pt>
                <c:pt idx="6">
                  <c:v>142.63247697487003</c:v>
                </c:pt>
                <c:pt idx="7">
                  <c:v>142.63684290108878</c:v>
                </c:pt>
                <c:pt idx="8">
                  <c:v>142.58863063721984</c:v>
                </c:pt>
                <c:pt idx="9">
                  <c:v>142.61874338653146</c:v>
                </c:pt>
                <c:pt idx="10">
                  <c:v>142.61582656189444</c:v>
                </c:pt>
                <c:pt idx="11">
                  <c:v>142.66101398483701</c:v>
                </c:pt>
                <c:pt idx="12">
                  <c:v>142.6552925276462</c:v>
                </c:pt>
                <c:pt idx="13">
                  <c:v>142.64780092643005</c:v>
                </c:pt>
                <c:pt idx="14">
                  <c:v>142.57859506343144</c:v>
                </c:pt>
                <c:pt idx="15">
                  <c:v>142.64433358007128</c:v>
                </c:pt>
                <c:pt idx="16">
                  <c:v>142.59793995860778</c:v>
                </c:pt>
                <c:pt idx="17">
                  <c:v>142.57808907966961</c:v>
                </c:pt>
                <c:pt idx="18">
                  <c:v>142.6168429010888</c:v>
                </c:pt>
                <c:pt idx="19">
                  <c:v>142.61849337337873</c:v>
                </c:pt>
                <c:pt idx="20">
                  <c:v>142.5655794203646</c:v>
                </c:pt>
                <c:pt idx="21">
                  <c:v>142.5479399586078</c:v>
                </c:pt>
                <c:pt idx="22">
                  <c:v>142.92451905894259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24704"/>
        <c:axId val="78026240"/>
      </c:lineChart>
      <c:catAx>
        <c:axId val="78024704"/>
        <c:scaling>
          <c:orientation val="minMax"/>
        </c:scaling>
        <c:delete val="1"/>
        <c:axPos val="b"/>
        <c:majorTickMark val="out"/>
        <c:minorTickMark val="none"/>
        <c:tickLblPos val="nextTo"/>
        <c:crossAx val="78026240"/>
        <c:crosses val="autoZero"/>
        <c:auto val="1"/>
        <c:lblAlgn val="ctr"/>
        <c:lblOffset val="100"/>
        <c:noMultiLvlLbl val="0"/>
      </c:catAx>
      <c:valAx>
        <c:axId val="78026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Supply</a:t>
                </a:r>
                <a:r>
                  <a:rPr lang="en-US" baseline="0"/>
                  <a:t> of BTC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0247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699973943934974"/>
          <c:y val="0.15085848643919511"/>
          <c:w val="0.10300029307348314"/>
          <c:h val="0.334868766404199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1581150</xdr:colOff>
      <xdr:row>27</xdr:row>
      <xdr:rowOff>157162</xdr:rowOff>
    </xdr:from>
    <xdr:to>
      <xdr:col>8</xdr:col>
      <xdr:colOff>447675</xdr:colOff>
      <xdr:row>42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28</xdr:row>
      <xdr:rowOff>0</xdr:rowOff>
    </xdr:from>
    <xdr:to>
      <xdr:col>10</xdr:col>
      <xdr:colOff>504824</xdr:colOff>
      <xdr:row>42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29</xdr:row>
      <xdr:rowOff>0</xdr:rowOff>
    </xdr:from>
    <xdr:to>
      <xdr:col>11</xdr:col>
      <xdr:colOff>0</xdr:colOff>
      <xdr:row>43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28</xdr:row>
      <xdr:rowOff>0</xdr:rowOff>
    </xdr:from>
    <xdr:to>
      <xdr:col>11</xdr:col>
      <xdr:colOff>514350</xdr:colOff>
      <xdr:row>42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28</xdr:row>
      <xdr:rowOff>0</xdr:rowOff>
    </xdr:from>
    <xdr:to>
      <xdr:col>11</xdr:col>
      <xdr:colOff>514350</xdr:colOff>
      <xdr:row>42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opLeftCell="A4" workbookViewId="0">
      <selection activeCell="F2" sqref="F2:F25"/>
    </sheetView>
  </sheetViews>
  <sheetFormatPr defaultRowHeight="15" x14ac:dyDescent="0.25"/>
  <cols>
    <col min="1" max="1" width="26.5703125" bestFit="1" customWidth="1"/>
    <col min="8" max="8" width="8.7109375" customWidth="1"/>
    <col min="9" max="9" width="10.5703125" bestFit="1" customWidth="1"/>
  </cols>
  <sheetData>
    <row r="1" spans="1:10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8</v>
      </c>
      <c r="H1" s="1" t="s">
        <v>7</v>
      </c>
      <c r="I1" s="1" t="s">
        <v>9</v>
      </c>
      <c r="J1" s="1" t="s">
        <v>10</v>
      </c>
    </row>
    <row r="2" spans="1:10" x14ac:dyDescent="0.25">
      <c r="A2" s="4" t="s">
        <v>11</v>
      </c>
      <c r="B2" s="4">
        <v>4499940</v>
      </c>
      <c r="C2" s="5">
        <v>243480000</v>
      </c>
      <c r="D2" s="10">
        <v>243480000</v>
      </c>
      <c r="E2" s="15">
        <v>243480000</v>
      </c>
      <c r="F2" s="20">
        <v>243480000</v>
      </c>
      <c r="G2">
        <f t="shared" ref="G2:G25" si="0">AVERAGE(C2:F2)</f>
        <v>243480000</v>
      </c>
      <c r="H2" s="2">
        <f t="shared" ref="H2:H25" si="1">_xlfn.STDEV.P(C2:F2)/G2</f>
        <v>0</v>
      </c>
      <c r="I2" t="e">
        <f>CONFIDENCE(0.95,H2,8)+G2</f>
        <v>#NUM!</v>
      </c>
      <c r="J2" t="e">
        <f>-CONFIDENCE(0.95,H2,8)+G2</f>
        <v>#NUM!</v>
      </c>
    </row>
    <row r="3" spans="1:10" x14ac:dyDescent="0.25">
      <c r="A3" s="4" t="s">
        <v>12</v>
      </c>
      <c r="B3" s="4">
        <v>4543738.2479999997</v>
      </c>
      <c r="C3" s="5">
        <v>251505970</v>
      </c>
      <c r="D3" s="10">
        <v>251479086</v>
      </c>
      <c r="E3" s="15">
        <v>251440817</v>
      </c>
      <c r="F3" s="20">
        <v>251447205</v>
      </c>
      <c r="G3">
        <f t="shared" si="0"/>
        <v>251468269.5</v>
      </c>
      <c r="H3" s="2">
        <f t="shared" si="1"/>
        <v>1.039966245933256E-4</v>
      </c>
      <c r="I3" s="3">
        <f>CONFIDENCE(0.9,H3*G3,8)+G3</f>
        <v>251469431.37432173</v>
      </c>
      <c r="J3" s="3">
        <f>-CONFIDENCE(0.9,H3*G3,8)+G3</f>
        <v>251467107.62567827</v>
      </c>
    </row>
    <row r="4" spans="1:10" x14ac:dyDescent="0.25">
      <c r="A4" s="4" t="s">
        <v>13</v>
      </c>
      <c r="B4" s="4">
        <v>4587536.4959999993</v>
      </c>
      <c r="C4" s="5">
        <v>259596235</v>
      </c>
      <c r="D4" s="10">
        <v>259638135</v>
      </c>
      <c r="E4" s="15">
        <v>259578706</v>
      </c>
      <c r="F4" s="20">
        <v>259519367</v>
      </c>
      <c r="G4">
        <f t="shared" si="0"/>
        <v>259583110.75</v>
      </c>
      <c r="H4" s="2">
        <f t="shared" si="1"/>
        <v>1.6437518284881784E-4</v>
      </c>
      <c r="I4" s="3">
        <f t="shared" ref="I4:I25" si="2">CONFIDENCE(0.9,H4*G4,8)+G4</f>
        <v>259585006.44907525</v>
      </c>
      <c r="J4" s="3">
        <f t="shared" ref="J4:J25" si="3">-CONFIDENCE(0.9,H4*G4,8)+G4</f>
        <v>259581215.05092475</v>
      </c>
    </row>
    <row r="5" spans="1:10" x14ac:dyDescent="0.25">
      <c r="A5" s="4" t="s">
        <v>14</v>
      </c>
      <c r="B5" s="4">
        <v>4631334.743999999</v>
      </c>
      <c r="C5" s="5">
        <v>267839619</v>
      </c>
      <c r="D5" s="10">
        <v>267995950</v>
      </c>
      <c r="E5" s="15">
        <v>267856396</v>
      </c>
      <c r="F5" s="20">
        <v>267779510</v>
      </c>
      <c r="G5">
        <f t="shared" si="0"/>
        <v>267867868.75</v>
      </c>
      <c r="H5" s="2">
        <f t="shared" si="1"/>
        <v>2.959696055713951E-4</v>
      </c>
      <c r="I5" s="3">
        <f t="shared" si="2"/>
        <v>267871391.03467131</v>
      </c>
      <c r="J5" s="3">
        <f t="shared" si="3"/>
        <v>267864346.46532869</v>
      </c>
    </row>
    <row r="6" spans="1:10" x14ac:dyDescent="0.25">
      <c r="A6" s="4" t="s">
        <v>15</v>
      </c>
      <c r="B6" s="4">
        <v>4675132.9919999987</v>
      </c>
      <c r="C6" s="5">
        <v>276968520</v>
      </c>
      <c r="D6" s="10">
        <v>277148471</v>
      </c>
      <c r="E6" s="15">
        <v>277019223</v>
      </c>
      <c r="F6" s="20">
        <v>276843977</v>
      </c>
      <c r="G6">
        <f t="shared" si="0"/>
        <v>276995047.75</v>
      </c>
      <c r="H6" s="2">
        <f t="shared" si="1"/>
        <v>3.9402696213143156E-4</v>
      </c>
      <c r="I6" s="3">
        <f t="shared" si="2"/>
        <v>276999896.77766299</v>
      </c>
      <c r="J6" s="3">
        <f t="shared" si="3"/>
        <v>276990198.72233701</v>
      </c>
    </row>
    <row r="7" spans="1:10" x14ac:dyDescent="0.25">
      <c r="A7" s="4" t="s">
        <v>16</v>
      </c>
      <c r="B7" s="4">
        <v>4718931.2399999984</v>
      </c>
      <c r="C7" s="5">
        <v>287124963</v>
      </c>
      <c r="D7" s="10">
        <v>287308353</v>
      </c>
      <c r="E7" s="15">
        <v>287170947</v>
      </c>
      <c r="F7" s="20">
        <v>286991216</v>
      </c>
      <c r="G7">
        <f t="shared" si="0"/>
        <v>287148869.75</v>
      </c>
      <c r="H7" s="2">
        <f t="shared" si="1"/>
        <v>3.9457265447729288E-4</v>
      </c>
      <c r="I7" s="3">
        <f t="shared" si="2"/>
        <v>287153903.49036652</v>
      </c>
      <c r="J7" s="3">
        <f t="shared" si="3"/>
        <v>287143836.00963348</v>
      </c>
    </row>
    <row r="8" spans="1:10" x14ac:dyDescent="0.25">
      <c r="A8" s="4" t="s">
        <v>17</v>
      </c>
      <c r="B8" s="4">
        <v>4762729.487999998</v>
      </c>
      <c r="C8" s="5">
        <v>297655109</v>
      </c>
      <c r="D8" s="10">
        <v>297845364</v>
      </c>
      <c r="E8" s="15">
        <v>297689543</v>
      </c>
      <c r="F8" s="20">
        <v>297508317</v>
      </c>
      <c r="G8">
        <f t="shared" si="0"/>
        <v>297674583.25</v>
      </c>
      <c r="H8" s="2">
        <f t="shared" si="1"/>
        <v>4.0247186850648857E-4</v>
      </c>
      <c r="I8" s="3">
        <f t="shared" si="2"/>
        <v>297679905.97465897</v>
      </c>
      <c r="J8" s="3">
        <f t="shared" si="3"/>
        <v>297669260.52534103</v>
      </c>
    </row>
    <row r="9" spans="1:10" x14ac:dyDescent="0.25">
      <c r="A9" s="4" t="s">
        <v>18</v>
      </c>
      <c r="B9" s="4">
        <v>4806527.7359999977</v>
      </c>
      <c r="C9" s="5">
        <v>308560147</v>
      </c>
      <c r="D9" s="10">
        <v>308760933</v>
      </c>
      <c r="E9" s="15">
        <v>308594518</v>
      </c>
      <c r="F9" s="20">
        <v>308415642</v>
      </c>
      <c r="G9">
        <f t="shared" si="0"/>
        <v>308582810</v>
      </c>
      <c r="H9" s="2">
        <f t="shared" si="1"/>
        <v>3.979623772514617E-4</v>
      </c>
      <c r="I9" s="3">
        <f t="shared" si="2"/>
        <v>308588265.95101798</v>
      </c>
      <c r="J9" s="3">
        <f t="shared" si="3"/>
        <v>308577354.04898202</v>
      </c>
    </row>
    <row r="10" spans="1:10" x14ac:dyDescent="0.25">
      <c r="A10" s="4" t="s">
        <v>19</v>
      </c>
      <c r="B10" s="4">
        <v>4850325.9839999974</v>
      </c>
      <c r="C10" s="5">
        <v>319864262</v>
      </c>
      <c r="D10" s="10">
        <v>320076530</v>
      </c>
      <c r="E10" s="15">
        <v>319901278</v>
      </c>
      <c r="F10" s="20">
        <v>319717983</v>
      </c>
      <c r="G10">
        <f t="shared" si="0"/>
        <v>319890013.25</v>
      </c>
      <c r="H10" s="2">
        <f t="shared" si="1"/>
        <v>3.9902759768341804E-4</v>
      </c>
      <c r="I10" s="3">
        <f t="shared" si="2"/>
        <v>319895684.25894356</v>
      </c>
      <c r="J10" s="3">
        <f t="shared" si="3"/>
        <v>319884342.24105644</v>
      </c>
    </row>
    <row r="11" spans="1:10" x14ac:dyDescent="0.25">
      <c r="A11" s="4" t="s">
        <v>20</v>
      </c>
      <c r="B11" s="4">
        <v>4894124.231999997</v>
      </c>
      <c r="C11" s="5">
        <v>331572780</v>
      </c>
      <c r="D11" s="10">
        <v>331802002</v>
      </c>
      <c r="E11" s="15">
        <v>331627934</v>
      </c>
      <c r="F11" s="20">
        <v>331426280</v>
      </c>
      <c r="G11">
        <f t="shared" si="0"/>
        <v>331607249</v>
      </c>
      <c r="H11" s="2">
        <f t="shared" si="1"/>
        <v>4.0541385932458526E-4</v>
      </c>
      <c r="I11" s="3">
        <f t="shared" si="2"/>
        <v>331613221.81858206</v>
      </c>
      <c r="J11" s="3">
        <f t="shared" si="3"/>
        <v>331601276.18141794</v>
      </c>
    </row>
    <row r="12" spans="1:10" x14ac:dyDescent="0.25">
      <c r="A12" s="4" t="s">
        <v>21</v>
      </c>
      <c r="B12" s="4">
        <v>4937922.4799999967</v>
      </c>
      <c r="C12" s="5">
        <v>343717067</v>
      </c>
      <c r="D12" s="10">
        <v>343958034</v>
      </c>
      <c r="E12" s="15">
        <v>343778783</v>
      </c>
      <c r="F12" s="20">
        <v>343567609</v>
      </c>
      <c r="G12">
        <f t="shared" si="0"/>
        <v>343755373.25</v>
      </c>
      <c r="H12" s="2">
        <f t="shared" si="1"/>
        <v>4.0711614973083923E-4</v>
      </c>
      <c r="I12" s="3">
        <f t="shared" si="2"/>
        <v>343761590.87525094</v>
      </c>
      <c r="J12" s="3">
        <f t="shared" si="3"/>
        <v>343749155.62474906</v>
      </c>
    </row>
    <row r="13" spans="1:10" x14ac:dyDescent="0.25">
      <c r="A13" s="4" t="s">
        <v>22</v>
      </c>
      <c r="B13" s="4">
        <v>4981720.7279999964</v>
      </c>
      <c r="C13" s="5">
        <v>356298422</v>
      </c>
      <c r="D13" s="10">
        <v>356568969</v>
      </c>
      <c r="E13" s="15">
        <v>356369225</v>
      </c>
      <c r="F13" s="20">
        <v>356143074</v>
      </c>
      <c r="G13">
        <f t="shared" si="0"/>
        <v>356344922.5</v>
      </c>
      <c r="H13" s="2">
        <f t="shared" si="1"/>
        <v>4.2948893555921409E-4</v>
      </c>
      <c r="I13" s="3">
        <f t="shared" si="2"/>
        <v>356351722.0359109</v>
      </c>
      <c r="J13" s="3">
        <f t="shared" si="3"/>
        <v>356338122.9640891</v>
      </c>
    </row>
    <row r="14" spans="1:10" x14ac:dyDescent="0.25">
      <c r="A14" s="4" t="s">
        <v>23</v>
      </c>
      <c r="B14" s="4">
        <v>5025518.9759999961</v>
      </c>
      <c r="C14" s="5">
        <v>369342073</v>
      </c>
      <c r="D14" s="10">
        <v>369623348</v>
      </c>
      <c r="E14" s="15">
        <v>369420310</v>
      </c>
      <c r="F14" s="20">
        <v>369177798</v>
      </c>
      <c r="G14">
        <f t="shared" si="0"/>
        <v>369390882.25</v>
      </c>
      <c r="H14" s="2">
        <f t="shared" si="1"/>
        <v>4.337659256295414E-4</v>
      </c>
      <c r="I14" s="3">
        <f t="shared" si="2"/>
        <v>369398000.91115677</v>
      </c>
      <c r="J14" s="3">
        <f t="shared" si="3"/>
        <v>369383763.58884323</v>
      </c>
    </row>
    <row r="15" spans="1:10" x14ac:dyDescent="0.25">
      <c r="A15" s="4" t="s">
        <v>24</v>
      </c>
      <c r="B15" s="4">
        <v>5069317.2239999957</v>
      </c>
      <c r="C15" s="5">
        <v>382859236</v>
      </c>
      <c r="D15" s="10">
        <v>383163671</v>
      </c>
      <c r="E15" s="15">
        <v>382947396</v>
      </c>
      <c r="F15" s="20">
        <v>382696057</v>
      </c>
      <c r="G15">
        <f t="shared" si="0"/>
        <v>382916590</v>
      </c>
      <c r="H15" s="2">
        <f t="shared" si="1"/>
        <v>4.4072757470847338E-4</v>
      </c>
      <c r="I15" s="3">
        <f t="shared" si="2"/>
        <v>382924087.75289226</v>
      </c>
      <c r="J15" s="3">
        <f t="shared" si="3"/>
        <v>382909092.24710774</v>
      </c>
    </row>
    <row r="16" spans="1:10" x14ac:dyDescent="0.25">
      <c r="A16" s="4" t="s">
        <v>25</v>
      </c>
      <c r="B16" s="4">
        <v>5113115.4719999954</v>
      </c>
      <c r="C16" s="5">
        <v>396858448</v>
      </c>
      <c r="D16" s="10">
        <v>397191304</v>
      </c>
      <c r="E16" s="15">
        <v>396966047</v>
      </c>
      <c r="F16" s="20">
        <v>396702233</v>
      </c>
      <c r="G16">
        <f t="shared" si="0"/>
        <v>396929508</v>
      </c>
      <c r="H16" s="2">
        <f t="shared" si="1"/>
        <v>4.4815864254824447E-4</v>
      </c>
      <c r="I16" s="3">
        <f t="shared" si="2"/>
        <v>396937411.1800949</v>
      </c>
      <c r="J16" s="3">
        <f t="shared" si="3"/>
        <v>396921604.8199051</v>
      </c>
    </row>
    <row r="17" spans="1:10" x14ac:dyDescent="0.25">
      <c r="A17" s="4" t="s">
        <v>26</v>
      </c>
      <c r="B17" s="4">
        <v>5156913.7199999951</v>
      </c>
      <c r="C17" s="5">
        <v>411384418</v>
      </c>
      <c r="D17" s="10">
        <v>411735707</v>
      </c>
      <c r="E17" s="15">
        <v>411497800</v>
      </c>
      <c r="F17" s="20">
        <v>411221212</v>
      </c>
      <c r="G17">
        <f t="shared" si="0"/>
        <v>411459784.25</v>
      </c>
      <c r="H17" s="2">
        <f t="shared" si="1"/>
        <v>4.5496547019402048E-4</v>
      </c>
      <c r="I17" s="3">
        <f t="shared" si="2"/>
        <v>411468101.17045289</v>
      </c>
      <c r="J17" s="3">
        <f t="shared" si="3"/>
        <v>411451467.32954711</v>
      </c>
    </row>
    <row r="18" spans="1:10" x14ac:dyDescent="0.25">
      <c r="A18" s="4" t="s">
        <v>27</v>
      </c>
      <c r="B18" s="4">
        <v>5200711.9679999948</v>
      </c>
      <c r="C18" s="5">
        <v>426432564</v>
      </c>
      <c r="D18" s="10">
        <v>426812594</v>
      </c>
      <c r="E18" s="15">
        <v>426544795</v>
      </c>
      <c r="F18" s="20">
        <v>426273174</v>
      </c>
      <c r="G18">
        <f t="shared" si="0"/>
        <v>426515781.75</v>
      </c>
      <c r="H18" s="2">
        <f t="shared" si="1"/>
        <v>4.6111827056828072E-4</v>
      </c>
      <c r="I18" s="3">
        <f t="shared" si="2"/>
        <v>426524519.5912959</v>
      </c>
      <c r="J18" s="3">
        <f t="shared" si="3"/>
        <v>426507043.9087041</v>
      </c>
    </row>
    <row r="19" spans="1:10" x14ac:dyDescent="0.25">
      <c r="A19" s="4" t="s">
        <v>28</v>
      </c>
      <c r="B19" s="4">
        <v>5244510.2159999944</v>
      </c>
      <c r="C19" s="5">
        <v>442022598</v>
      </c>
      <c r="D19" s="10">
        <v>442430756</v>
      </c>
      <c r="E19" s="15">
        <v>442148774</v>
      </c>
      <c r="F19" s="20">
        <v>441880829</v>
      </c>
      <c r="G19">
        <f t="shared" si="0"/>
        <v>442120739.25</v>
      </c>
      <c r="H19" s="2">
        <f t="shared" si="1"/>
        <v>4.5810339659381911E-4</v>
      </c>
      <c r="I19" s="3">
        <f t="shared" si="2"/>
        <v>442129737.56342226</v>
      </c>
      <c r="J19" s="3">
        <f t="shared" si="3"/>
        <v>442111740.93657774</v>
      </c>
    </row>
    <row r="20" spans="1:10" x14ac:dyDescent="0.25">
      <c r="A20" s="4" t="s">
        <v>29</v>
      </c>
      <c r="B20" s="4">
        <v>5288308.4639999941</v>
      </c>
      <c r="C20" s="5">
        <v>458190805</v>
      </c>
      <c r="D20" s="10">
        <v>458621689</v>
      </c>
      <c r="E20" s="15">
        <v>458328409</v>
      </c>
      <c r="F20" s="20">
        <v>458055992</v>
      </c>
      <c r="G20">
        <f t="shared" si="0"/>
        <v>458299223.75</v>
      </c>
      <c r="H20" s="2">
        <f t="shared" si="1"/>
        <v>4.5737342710798284E-4</v>
      </c>
      <c r="I20" s="3">
        <f t="shared" si="2"/>
        <v>458308536.47475791</v>
      </c>
      <c r="J20" s="3">
        <f t="shared" si="3"/>
        <v>458289911.02524209</v>
      </c>
    </row>
    <row r="21" spans="1:10" x14ac:dyDescent="0.25">
      <c r="A21" s="4" t="s">
        <v>30</v>
      </c>
      <c r="B21" s="4">
        <v>5332106.7119999938</v>
      </c>
      <c r="C21" s="5">
        <v>474924391</v>
      </c>
      <c r="D21" s="10">
        <v>475401594</v>
      </c>
      <c r="E21" s="15">
        <v>475099755</v>
      </c>
      <c r="F21" s="20">
        <v>474811103</v>
      </c>
      <c r="G21">
        <f t="shared" si="0"/>
        <v>475059210.75</v>
      </c>
      <c r="H21" s="2">
        <f t="shared" si="1"/>
        <v>4.6904682306354915E-4</v>
      </c>
      <c r="I21" s="3">
        <f t="shared" si="2"/>
        <v>475069110.41864377</v>
      </c>
      <c r="J21" s="3">
        <f t="shared" si="3"/>
        <v>475049311.08135623</v>
      </c>
    </row>
    <row r="22" spans="1:10" x14ac:dyDescent="0.25">
      <c r="A22" s="4" t="s">
        <v>31</v>
      </c>
      <c r="B22" s="4">
        <v>5375904.9599999934</v>
      </c>
      <c r="C22" s="5">
        <v>492288471</v>
      </c>
      <c r="D22" s="10">
        <v>492778558</v>
      </c>
      <c r="E22" s="15">
        <v>492476459</v>
      </c>
      <c r="F22" s="20">
        <v>492169942</v>
      </c>
      <c r="G22">
        <f t="shared" si="0"/>
        <v>492428357.5</v>
      </c>
      <c r="H22" s="2">
        <f t="shared" si="1"/>
        <v>4.6674284855183673E-4</v>
      </c>
      <c r="I22" s="3">
        <f t="shared" si="2"/>
        <v>492438568.71554959</v>
      </c>
      <c r="J22" s="3">
        <f t="shared" si="3"/>
        <v>492418146.28445041</v>
      </c>
    </row>
    <row r="23" spans="1:10" x14ac:dyDescent="0.25">
      <c r="A23" s="4" t="s">
        <v>32</v>
      </c>
      <c r="B23" s="4">
        <v>5419823.2031999938</v>
      </c>
      <c r="C23" s="5">
        <v>510327645</v>
      </c>
      <c r="D23" s="10">
        <v>510847355</v>
      </c>
      <c r="E23" s="15">
        <v>510525941</v>
      </c>
      <c r="F23" s="20">
        <v>510215317</v>
      </c>
      <c r="G23">
        <f t="shared" si="0"/>
        <v>510479064.5</v>
      </c>
      <c r="H23" s="2">
        <f t="shared" si="1"/>
        <v>4.700710052141032E-4</v>
      </c>
      <c r="I23" s="3">
        <f t="shared" si="2"/>
        <v>510489725.50424927</v>
      </c>
      <c r="J23" s="3">
        <f t="shared" si="3"/>
        <v>510468403.49575073</v>
      </c>
    </row>
    <row r="24" spans="1:10" x14ac:dyDescent="0.25">
      <c r="A24" s="4" t="s">
        <v>33</v>
      </c>
      <c r="B24" s="4">
        <v>5463741.4463999942</v>
      </c>
      <c r="C24" s="5">
        <v>529006977</v>
      </c>
      <c r="D24" s="10">
        <v>529546929</v>
      </c>
      <c r="E24" s="15">
        <v>529227395</v>
      </c>
      <c r="F24" s="20">
        <v>528880970</v>
      </c>
      <c r="G24">
        <f t="shared" si="0"/>
        <v>529165567.75</v>
      </c>
      <c r="H24" s="2">
        <f t="shared" si="1"/>
        <v>4.7752257115040808E-4</v>
      </c>
      <c r="I24" s="3">
        <f t="shared" si="2"/>
        <v>529176794.19358701</v>
      </c>
      <c r="J24" s="3">
        <f t="shared" si="3"/>
        <v>529154341.30641299</v>
      </c>
    </row>
    <row r="25" spans="1:10" x14ac:dyDescent="0.25">
      <c r="A25" s="4" t="s">
        <v>34</v>
      </c>
      <c r="B25" s="4">
        <v>5507659.6895999946</v>
      </c>
      <c r="C25" s="5">
        <v>548331461</v>
      </c>
      <c r="D25" s="10">
        <v>548906745</v>
      </c>
      <c r="E25" s="15">
        <v>548445087</v>
      </c>
      <c r="F25" s="20">
        <v>548132501</v>
      </c>
      <c r="G25">
        <f t="shared" si="0"/>
        <v>548453948.5</v>
      </c>
      <c r="H25" s="2">
        <f t="shared" si="1"/>
        <v>5.1846955973732032E-4</v>
      </c>
      <c r="I25" s="3">
        <f t="shared" si="2"/>
        <v>548466581.89710379</v>
      </c>
      <c r="J25" s="3">
        <f t="shared" si="3"/>
        <v>548441315.10289621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opLeftCell="A7" workbookViewId="0">
      <selection activeCell="F2" sqref="F2:F25"/>
    </sheetView>
  </sheetViews>
  <sheetFormatPr defaultRowHeight="15" x14ac:dyDescent="0.25"/>
  <cols>
    <col min="1" max="1" width="26.5703125" bestFit="1" customWidth="1"/>
  </cols>
  <sheetData>
    <row r="1" spans="1:10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6</v>
      </c>
      <c r="H1" s="1" t="s">
        <v>7</v>
      </c>
      <c r="I1" s="1" t="s">
        <v>9</v>
      </c>
      <c r="J1" s="1" t="s">
        <v>10</v>
      </c>
    </row>
    <row r="2" spans="1:10" x14ac:dyDescent="0.25">
      <c r="A2" s="4" t="s">
        <v>11</v>
      </c>
      <c r="B2" s="4">
        <v>4499940</v>
      </c>
      <c r="C2" s="6">
        <v>126721</v>
      </c>
      <c r="D2" s="11">
        <v>126721</v>
      </c>
      <c r="E2" s="16">
        <v>126721</v>
      </c>
      <c r="F2" s="21">
        <v>126721</v>
      </c>
      <c r="G2">
        <f t="shared" ref="G2:G25" si="0">AVERAGE(C2:F2)</f>
        <v>126721</v>
      </c>
      <c r="H2" s="2">
        <f t="shared" ref="H2:H25" si="1">_xlfn.STDEV.P(C2:F2)/G2</f>
        <v>0</v>
      </c>
      <c r="I2" s="3" t="e">
        <f>CONFIDENCE(0.95,H2,8)+G2</f>
        <v>#NUM!</v>
      </c>
      <c r="J2" s="3" t="e">
        <f>-CONFIDENCE(0.95,H2,8)+G2</f>
        <v>#NUM!</v>
      </c>
    </row>
    <row r="3" spans="1:10" x14ac:dyDescent="0.25">
      <c r="A3" s="4" t="s">
        <v>12</v>
      </c>
      <c r="B3" s="4">
        <v>4543738.2479999997</v>
      </c>
      <c r="C3" s="6">
        <v>131099.63923915438</v>
      </c>
      <c r="D3" s="11">
        <v>131084.82005229066</v>
      </c>
      <c r="E3" s="16">
        <v>131062.02516509038</v>
      </c>
      <c r="F3" s="21">
        <v>131067.69484526457</v>
      </c>
      <c r="G3">
        <f t="shared" si="0"/>
        <v>131078.54482544999</v>
      </c>
      <c r="H3" s="2">
        <f t="shared" si="1"/>
        <v>1.1283295690375395E-4</v>
      </c>
      <c r="I3" s="3">
        <f>CONFIDENCE(0.9,H3*G3,8)+G3</f>
        <v>131079.20191460222</v>
      </c>
      <c r="J3" s="3">
        <f>-CONFIDENCE(0.9,H3*G3,8)+G3</f>
        <v>131077.88773629777</v>
      </c>
    </row>
    <row r="4" spans="1:10" x14ac:dyDescent="0.25">
      <c r="A4" s="4" t="s">
        <v>13</v>
      </c>
      <c r="B4" s="4">
        <v>4587536.4959999993</v>
      </c>
      <c r="C4" s="6">
        <v>135513.72613375343</v>
      </c>
      <c r="D4" s="11">
        <v>135536.14264409072</v>
      </c>
      <c r="E4" s="16">
        <v>135443.71438436402</v>
      </c>
      <c r="F4" s="21">
        <v>135438.38806549218</v>
      </c>
      <c r="G4">
        <f t="shared" si="0"/>
        <v>135482.99280692509</v>
      </c>
      <c r="H4" s="2">
        <f t="shared" si="1"/>
        <v>3.1535577195961859E-4</v>
      </c>
      <c r="I4" s="3">
        <f t="shared" ref="I4:I25" si="2">CONFIDENCE(0.9,H4*G4,8)+G4</f>
        <v>135484.89100829567</v>
      </c>
      <c r="J4" s="3">
        <f t="shared" ref="J4:J25" si="3">-CONFIDENCE(0.9,H4*G4,8)+G4</f>
        <v>135481.09460555451</v>
      </c>
    </row>
    <row r="5" spans="1:10" x14ac:dyDescent="0.25">
      <c r="A5" s="4" t="s">
        <v>14</v>
      </c>
      <c r="B5" s="4">
        <v>4631334.743999999</v>
      </c>
      <c r="C5" s="6">
        <v>140010.44548798189</v>
      </c>
      <c r="D5" s="11">
        <v>140096.23695829653</v>
      </c>
      <c r="E5" s="16">
        <v>139806.4062903981</v>
      </c>
      <c r="F5" s="21">
        <v>139825.09858347266</v>
      </c>
      <c r="G5">
        <f t="shared" si="0"/>
        <v>139934.54683003729</v>
      </c>
      <c r="H5" s="2">
        <f t="shared" si="1"/>
        <v>8.7743572238818549E-4</v>
      </c>
      <c r="I5" s="3">
        <f t="shared" si="2"/>
        <v>139940.0018579099</v>
      </c>
      <c r="J5" s="3">
        <f t="shared" si="3"/>
        <v>139929.09180216468</v>
      </c>
    </row>
    <row r="6" spans="1:10" x14ac:dyDescent="0.25">
      <c r="A6" s="4" t="s">
        <v>15</v>
      </c>
      <c r="B6" s="4">
        <v>4675132.9919999987</v>
      </c>
      <c r="C6" s="6">
        <v>144991.14518500207</v>
      </c>
      <c r="D6" s="11">
        <v>145089.74861246516</v>
      </c>
      <c r="E6" s="16">
        <v>144528.1215323022</v>
      </c>
      <c r="F6" s="21">
        <v>144529.06922461011</v>
      </c>
      <c r="G6">
        <f t="shared" si="0"/>
        <v>144784.52113859489</v>
      </c>
      <c r="H6" s="2">
        <f t="shared" si="1"/>
        <v>1.7839575746404388E-3</v>
      </c>
      <c r="I6" s="3">
        <f t="shared" si="2"/>
        <v>144795.99642074871</v>
      </c>
      <c r="J6" s="3">
        <f t="shared" si="3"/>
        <v>144773.04585644108</v>
      </c>
    </row>
    <row r="7" spans="1:10" x14ac:dyDescent="0.25">
      <c r="A7" s="4" t="s">
        <v>16</v>
      </c>
      <c r="B7" s="4">
        <v>4718931.2399999984</v>
      </c>
      <c r="C7" s="6">
        <v>150532.76274834812</v>
      </c>
      <c r="D7" s="11">
        <v>150633.00145808689</v>
      </c>
      <c r="E7" s="16">
        <v>149578.95319790082</v>
      </c>
      <c r="F7" s="21">
        <v>149580.67372429799</v>
      </c>
      <c r="G7">
        <f t="shared" si="0"/>
        <v>150081.34778215847</v>
      </c>
      <c r="H7" s="2">
        <f t="shared" si="1"/>
        <v>3.3500849361769243E-3</v>
      </c>
      <c r="I7" s="3">
        <f t="shared" si="2"/>
        <v>150103.68552340698</v>
      </c>
      <c r="J7" s="3">
        <f t="shared" si="3"/>
        <v>150059.01004090995</v>
      </c>
    </row>
    <row r="8" spans="1:10" x14ac:dyDescent="0.25">
      <c r="A8" s="4" t="s">
        <v>17</v>
      </c>
      <c r="B8" s="4">
        <v>4762729.487999998</v>
      </c>
      <c r="C8" s="6">
        <v>156278.79157216675</v>
      </c>
      <c r="D8" s="11">
        <v>156381.87147140648</v>
      </c>
      <c r="E8" s="16">
        <v>154410.29738744796</v>
      </c>
      <c r="F8" s="21">
        <v>154432.20320808049</v>
      </c>
      <c r="G8">
        <f t="shared" si="0"/>
        <v>155375.79090977542</v>
      </c>
      <c r="H8" s="2">
        <f t="shared" si="1"/>
        <v>6.1481101277364586E-3</v>
      </c>
      <c r="I8" s="3">
        <f t="shared" si="2"/>
        <v>155418.23152855659</v>
      </c>
      <c r="J8" s="3">
        <f t="shared" si="3"/>
        <v>155333.35029099425</v>
      </c>
    </row>
    <row r="9" spans="1:10" x14ac:dyDescent="0.25">
      <c r="A9" s="4" t="s">
        <v>18</v>
      </c>
      <c r="B9" s="4">
        <v>4806527.7359999977</v>
      </c>
      <c r="C9" s="6">
        <v>162228.92983958963</v>
      </c>
      <c r="D9" s="11">
        <v>162336.50231963099</v>
      </c>
      <c r="E9" s="16">
        <v>159369.74373069472</v>
      </c>
      <c r="F9" s="21">
        <v>159404.19432516221</v>
      </c>
      <c r="G9">
        <f t="shared" si="0"/>
        <v>160834.84255376938</v>
      </c>
      <c r="H9" s="2">
        <f t="shared" si="1"/>
        <v>9.0056616403168463E-3</v>
      </c>
      <c r="I9" s="3">
        <f t="shared" si="2"/>
        <v>160899.19313599941</v>
      </c>
      <c r="J9" s="3">
        <f t="shared" si="3"/>
        <v>160770.49197153936</v>
      </c>
    </row>
    <row r="10" spans="1:10" x14ac:dyDescent="0.25">
      <c r="A10" s="4" t="s">
        <v>19</v>
      </c>
      <c r="B10" s="4">
        <v>4850325.9839999974</v>
      </c>
      <c r="C10" s="6">
        <v>168396.2893177006</v>
      </c>
      <c r="D10" s="11">
        <v>168511.05531461645</v>
      </c>
      <c r="E10" s="16">
        <v>164499.41440209642</v>
      </c>
      <c r="F10" s="21">
        <v>164545.80427836275</v>
      </c>
      <c r="G10">
        <f t="shared" si="0"/>
        <v>166488.14082819407</v>
      </c>
      <c r="H10" s="2">
        <f t="shared" si="1"/>
        <v>1.1808761073849268E-2</v>
      </c>
      <c r="I10" s="3">
        <f t="shared" si="2"/>
        <v>166575.48709661691</v>
      </c>
      <c r="J10" s="3">
        <f t="shared" si="3"/>
        <v>166400.79455977122</v>
      </c>
    </row>
    <row r="11" spans="1:10" x14ac:dyDescent="0.25">
      <c r="A11" s="4" t="s">
        <v>20</v>
      </c>
      <c r="B11" s="4">
        <v>4894124.231999997</v>
      </c>
      <c r="C11" s="6">
        <v>174782.98484845183</v>
      </c>
      <c r="D11" s="11">
        <v>174909.45214654467</v>
      </c>
      <c r="E11" s="16">
        <v>169811.95133839495</v>
      </c>
      <c r="F11" s="21">
        <v>169865.8403448138</v>
      </c>
      <c r="G11">
        <f t="shared" si="0"/>
        <v>172342.55716955132</v>
      </c>
      <c r="H11" s="2">
        <f t="shared" si="1"/>
        <v>1.4529974974213634E-2</v>
      </c>
      <c r="I11" s="3">
        <f t="shared" si="2"/>
        <v>172453.81078046904</v>
      </c>
      <c r="J11" s="3">
        <f t="shared" si="3"/>
        <v>172231.3035586336</v>
      </c>
    </row>
    <row r="12" spans="1:10" x14ac:dyDescent="0.25">
      <c r="A12" s="4" t="s">
        <v>21</v>
      </c>
      <c r="B12" s="4">
        <v>4937922.4799999967</v>
      </c>
      <c r="C12" s="6">
        <v>181408.70055309238</v>
      </c>
      <c r="D12" s="11">
        <v>181542.45124336643</v>
      </c>
      <c r="E12" s="16">
        <v>175310.32013475729</v>
      </c>
      <c r="F12" s="21">
        <v>175353.63296228973</v>
      </c>
      <c r="G12">
        <f t="shared" si="0"/>
        <v>178403.77622337645</v>
      </c>
      <c r="H12" s="2">
        <f t="shared" si="1"/>
        <v>1.7220497597054192E-2</v>
      </c>
      <c r="I12" s="3">
        <f t="shared" si="2"/>
        <v>178540.26799033443</v>
      </c>
      <c r="J12" s="3">
        <f t="shared" si="3"/>
        <v>178267.28445641848</v>
      </c>
    </row>
    <row r="13" spans="1:10" x14ac:dyDescent="0.25">
      <c r="A13" s="4" t="s">
        <v>22</v>
      </c>
      <c r="B13" s="4">
        <v>4981720.7279999964</v>
      </c>
      <c r="C13" s="6">
        <v>188273.00716916725</v>
      </c>
      <c r="D13" s="11">
        <v>188423.02769622765</v>
      </c>
      <c r="E13" s="16">
        <v>181002.78824025803</v>
      </c>
      <c r="F13" s="21">
        <v>181026.76639047297</v>
      </c>
      <c r="G13">
        <f t="shared" si="0"/>
        <v>184681.39737403148</v>
      </c>
      <c r="H13" s="2">
        <f t="shared" si="1"/>
        <v>1.985588977946626E-2</v>
      </c>
      <c r="I13" s="3">
        <f t="shared" si="2"/>
        <v>184844.31543107342</v>
      </c>
      <c r="J13" s="3">
        <f t="shared" si="3"/>
        <v>184518.47931698954</v>
      </c>
    </row>
    <row r="14" spans="1:10" x14ac:dyDescent="0.25">
      <c r="A14" s="4" t="s">
        <v>23</v>
      </c>
      <c r="B14" s="4">
        <v>5025518.9759999961</v>
      </c>
      <c r="C14" s="6">
        <v>195389.54494430506</v>
      </c>
      <c r="D14" s="11">
        <v>195545.74231258198</v>
      </c>
      <c r="E14" s="16">
        <v>186898.16808445565</v>
      </c>
      <c r="F14" s="21">
        <v>186905.72365514512</v>
      </c>
      <c r="G14">
        <f t="shared" si="0"/>
        <v>191184.79474912197</v>
      </c>
      <c r="H14" s="2">
        <f t="shared" si="1"/>
        <v>2.2403485276032611E-2</v>
      </c>
      <c r="I14" s="3">
        <f t="shared" si="2"/>
        <v>191375.08899312184</v>
      </c>
      <c r="J14" s="3">
        <f t="shared" si="3"/>
        <v>190994.50050512209</v>
      </c>
    </row>
    <row r="15" spans="1:10" x14ac:dyDescent="0.25">
      <c r="A15" s="4" t="s">
        <v>24</v>
      </c>
      <c r="B15" s="4">
        <v>5069317.2239999957</v>
      </c>
      <c r="C15" s="6">
        <v>202764.23155007936</v>
      </c>
      <c r="D15" s="11">
        <v>202932.40209369772</v>
      </c>
      <c r="E15" s="16">
        <v>193003.2825326662</v>
      </c>
      <c r="F15" s="21">
        <v>192997.86413569198</v>
      </c>
      <c r="G15">
        <f t="shared" si="0"/>
        <v>197924.44507803384</v>
      </c>
      <c r="H15" s="2">
        <f t="shared" si="1"/>
        <v>2.4879347691742763E-2</v>
      </c>
      <c r="I15" s="3">
        <f t="shared" si="2"/>
        <v>198143.21879330915</v>
      </c>
      <c r="J15" s="3">
        <f t="shared" si="3"/>
        <v>197705.67136275853</v>
      </c>
    </row>
    <row r="16" spans="1:10" x14ac:dyDescent="0.25">
      <c r="A16" s="4" t="s">
        <v>25</v>
      </c>
      <c r="B16" s="4">
        <v>5113115.4719999954</v>
      </c>
      <c r="C16" s="6">
        <v>210402.65588002393</v>
      </c>
      <c r="D16" s="11">
        <v>210585.76178433286</v>
      </c>
      <c r="E16" s="16">
        <v>199322.8867515531</v>
      </c>
      <c r="F16" s="21">
        <v>199302.55874172473</v>
      </c>
      <c r="G16">
        <f t="shared" si="0"/>
        <v>204903.46578940863</v>
      </c>
      <c r="H16" s="2">
        <f t="shared" si="1"/>
        <v>2.7286617341359259E-2</v>
      </c>
      <c r="I16" s="3">
        <f t="shared" si="2"/>
        <v>205151.86815161709</v>
      </c>
      <c r="J16" s="3">
        <f t="shared" si="3"/>
        <v>204655.06342720016</v>
      </c>
    </row>
    <row r="17" spans="1:10" x14ac:dyDescent="0.25">
      <c r="A17" s="4" t="s">
        <v>26</v>
      </c>
      <c r="B17" s="4">
        <v>5156913.7199999951</v>
      </c>
      <c r="C17" s="6">
        <v>218328.40444571595</v>
      </c>
      <c r="D17" s="11">
        <v>218522.62760536736</v>
      </c>
      <c r="E17" s="16">
        <v>205863.26005551132</v>
      </c>
      <c r="F17" s="21">
        <v>205831.76932213688</v>
      </c>
      <c r="G17">
        <f t="shared" si="0"/>
        <v>212136.51535718289</v>
      </c>
      <c r="H17" s="2">
        <f t="shared" si="1"/>
        <v>2.9647820829851266E-2</v>
      </c>
      <c r="I17" s="3">
        <f t="shared" si="2"/>
        <v>212415.9401417872</v>
      </c>
      <c r="J17" s="3">
        <f t="shared" si="3"/>
        <v>211857.09057257857</v>
      </c>
    </row>
    <row r="18" spans="1:10" x14ac:dyDescent="0.25">
      <c r="A18" s="4" t="s">
        <v>27</v>
      </c>
      <c r="B18" s="4">
        <v>5200711.9679999948</v>
      </c>
      <c r="C18" s="6">
        <v>226539.28276588357</v>
      </c>
      <c r="D18" s="11">
        <v>226748.08485213021</v>
      </c>
      <c r="E18" s="16">
        <v>212622.74844498379</v>
      </c>
      <c r="F18" s="21">
        <v>212596.60249373136</v>
      </c>
      <c r="G18">
        <f t="shared" si="0"/>
        <v>219626.67963918223</v>
      </c>
      <c r="H18" s="2">
        <f t="shared" si="1"/>
        <v>3.1951485067614478E-2</v>
      </c>
      <c r="I18" s="3">
        <f t="shared" si="2"/>
        <v>219938.44858971692</v>
      </c>
      <c r="J18" s="3">
        <f t="shared" si="3"/>
        <v>219314.91068864753</v>
      </c>
    </row>
    <row r="19" spans="1:10" x14ac:dyDescent="0.25">
      <c r="A19" s="4" t="s">
        <v>28</v>
      </c>
      <c r="B19" s="4">
        <v>5244510.2159999944</v>
      </c>
      <c r="C19" s="6">
        <v>235044.41556356792</v>
      </c>
      <c r="D19" s="11">
        <v>235270.36009242065</v>
      </c>
      <c r="E19" s="16">
        <v>219627.31441001137</v>
      </c>
      <c r="F19" s="21">
        <v>219610.34974221513</v>
      </c>
      <c r="G19">
        <f t="shared" si="0"/>
        <v>227388.10995205378</v>
      </c>
      <c r="H19" s="2">
        <f t="shared" si="1"/>
        <v>3.4169292586618431E-2</v>
      </c>
      <c r="I19" s="3">
        <f t="shared" si="2"/>
        <v>227733.30174063885</v>
      </c>
      <c r="J19" s="3">
        <f t="shared" si="3"/>
        <v>227042.91816346871</v>
      </c>
    </row>
    <row r="20" spans="1:10" x14ac:dyDescent="0.25">
      <c r="A20" s="4" t="s">
        <v>29</v>
      </c>
      <c r="B20" s="4">
        <v>5288308.4639999941</v>
      </c>
      <c r="C20" s="6">
        <v>243866.34671063419</v>
      </c>
      <c r="D20" s="11">
        <v>244104.76127078163</v>
      </c>
      <c r="E20" s="16">
        <v>226885.27788206367</v>
      </c>
      <c r="F20" s="21">
        <v>226873.44859226493</v>
      </c>
      <c r="G20">
        <f t="shared" si="0"/>
        <v>235432.45861393609</v>
      </c>
      <c r="H20" s="2">
        <f t="shared" si="1"/>
        <v>3.6331064107327733E-2</v>
      </c>
      <c r="I20" s="3">
        <f t="shared" si="2"/>
        <v>235812.47399317136</v>
      </c>
      <c r="J20" s="3">
        <f t="shared" si="3"/>
        <v>235052.44323470083</v>
      </c>
    </row>
    <row r="21" spans="1:10" x14ac:dyDescent="0.25">
      <c r="A21" s="4" t="s">
        <v>30</v>
      </c>
      <c r="B21" s="4">
        <v>5332106.7119999938</v>
      </c>
      <c r="C21" s="6">
        <v>252995.76476669312</v>
      </c>
      <c r="D21" s="11">
        <v>253260.83465653821</v>
      </c>
      <c r="E21" s="16">
        <v>234408.67080253133</v>
      </c>
      <c r="F21" s="21">
        <v>234393.42637234429</v>
      </c>
      <c r="G21">
        <f t="shared" si="0"/>
        <v>243764.67414952672</v>
      </c>
      <c r="H21" s="2">
        <f t="shared" si="1"/>
        <v>3.8414491832138555E-2</v>
      </c>
      <c r="I21" s="3">
        <f t="shared" si="2"/>
        <v>244180.70216584392</v>
      </c>
      <c r="J21" s="3">
        <f t="shared" si="3"/>
        <v>243348.64613320952</v>
      </c>
    </row>
    <row r="22" spans="1:10" x14ac:dyDescent="0.25">
      <c r="A22" s="4" t="s">
        <v>31</v>
      </c>
      <c r="B22" s="4">
        <v>5375904.9599999934</v>
      </c>
      <c r="C22" s="6">
        <v>262469.63659867947</v>
      </c>
      <c r="D22" s="11">
        <v>262741.89206548</v>
      </c>
      <c r="E22" s="16">
        <v>242204.77982695997</v>
      </c>
      <c r="F22" s="21">
        <v>242177.98030983304</v>
      </c>
      <c r="G22">
        <f t="shared" si="0"/>
        <v>252398.57220023812</v>
      </c>
      <c r="H22" s="2">
        <f t="shared" si="1"/>
        <v>4.0442583710186768E-2</v>
      </c>
      <c r="I22" s="3">
        <f t="shared" si="2"/>
        <v>252852.07764300681</v>
      </c>
      <c r="J22" s="3">
        <f t="shared" si="3"/>
        <v>251945.06675746944</v>
      </c>
    </row>
    <row r="23" spans="1:10" x14ac:dyDescent="0.25">
      <c r="A23" s="4" t="s">
        <v>32</v>
      </c>
      <c r="B23" s="4">
        <v>5419823.2031999938</v>
      </c>
      <c r="C23" s="6">
        <v>272311.417379533</v>
      </c>
      <c r="D23" s="11">
        <v>272601.17961839936</v>
      </c>
      <c r="E23" s="16">
        <v>250303.17992502899</v>
      </c>
      <c r="F23" s="21">
        <v>250267.29630963181</v>
      </c>
      <c r="G23">
        <f t="shared" si="0"/>
        <v>261370.76830814825</v>
      </c>
      <c r="H23" s="2">
        <f t="shared" si="1"/>
        <v>4.2414883993273936E-2</v>
      </c>
      <c r="I23" s="3">
        <f t="shared" si="2"/>
        <v>261863.29754403658</v>
      </c>
      <c r="J23" s="3">
        <f t="shared" si="3"/>
        <v>260878.23907225992</v>
      </c>
    </row>
    <row r="24" spans="1:10" x14ac:dyDescent="0.25">
      <c r="A24" s="4" t="s">
        <v>33</v>
      </c>
      <c r="B24" s="4">
        <v>5463741.4463999942</v>
      </c>
      <c r="C24" s="6">
        <v>282502.55888607766</v>
      </c>
      <c r="D24" s="11">
        <v>282803.86303719273</v>
      </c>
      <c r="E24" s="16">
        <v>258689.3745665474</v>
      </c>
      <c r="F24" s="21">
        <v>258635.8700746804</v>
      </c>
      <c r="G24">
        <f t="shared" si="0"/>
        <v>270657.91664112452</v>
      </c>
      <c r="H24" s="2">
        <f t="shared" si="1"/>
        <v>4.4320825325120446E-2</v>
      </c>
      <c r="I24" s="3">
        <f t="shared" si="2"/>
        <v>271190.86519774928</v>
      </c>
      <c r="J24" s="3">
        <f t="shared" si="3"/>
        <v>270124.96808449976</v>
      </c>
    </row>
    <row r="25" spans="1:10" x14ac:dyDescent="0.25">
      <c r="A25" s="4" t="s">
        <v>34</v>
      </c>
      <c r="B25" s="4">
        <v>5507659.6895999946</v>
      </c>
      <c r="C25" s="6">
        <v>293045.16755215987</v>
      </c>
      <c r="D25" s="11">
        <v>293366.77743607759</v>
      </c>
      <c r="E25" s="16">
        <v>267296.51254853385</v>
      </c>
      <c r="F25" s="21">
        <v>267260.4845406799</v>
      </c>
      <c r="G25">
        <f t="shared" si="0"/>
        <v>280242.23551936279</v>
      </c>
      <c r="H25" s="2">
        <f t="shared" si="1"/>
        <v>4.6260842386836115E-2</v>
      </c>
      <c r="I25" s="3">
        <f t="shared" si="2"/>
        <v>280818.21079632308</v>
      </c>
      <c r="J25" s="3">
        <f t="shared" si="3"/>
        <v>279666.2602424025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opLeftCell="A4" workbookViewId="0">
      <selection activeCell="F2" sqref="F2:F25"/>
    </sheetView>
  </sheetViews>
  <sheetFormatPr defaultRowHeight="15" x14ac:dyDescent="0.25"/>
  <cols>
    <col min="1" max="1" width="26.5703125" bestFit="1" customWidth="1"/>
    <col min="8" max="8" width="12" bestFit="1" customWidth="1"/>
  </cols>
  <sheetData>
    <row r="1" spans="1:10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6</v>
      </c>
      <c r="H1" s="1" t="s">
        <v>7</v>
      </c>
      <c r="I1" s="1" t="s">
        <v>9</v>
      </c>
      <c r="J1" s="1" t="s">
        <v>10</v>
      </c>
    </row>
    <row r="2" spans="1:10" x14ac:dyDescent="0.25">
      <c r="A2" s="4" t="s">
        <v>11</v>
      </c>
      <c r="B2" s="4">
        <v>4499940</v>
      </c>
      <c r="C2" s="7">
        <v>0</v>
      </c>
      <c r="D2" s="12">
        <v>0</v>
      </c>
      <c r="E2" s="17">
        <v>0</v>
      </c>
      <c r="F2" s="22">
        <v>0</v>
      </c>
      <c r="G2">
        <f t="shared" ref="G2:G25" si="0">AVERAGE(C2:F2)</f>
        <v>0</v>
      </c>
      <c r="H2" s="2" t="e">
        <f t="shared" ref="H2:H25" si="1">_xlfn.STDEV.P(C2:F2)/G2</f>
        <v>#DIV/0!</v>
      </c>
      <c r="I2" s="3" t="e">
        <f>CONFIDENCE(0.9,H2*G2,8)+G2</f>
        <v>#DIV/0!</v>
      </c>
      <c r="J2" s="3" t="e">
        <f>-CONFIDENCE(0.9,H2*G2,8)+G2</f>
        <v>#DIV/0!</v>
      </c>
    </row>
    <row r="3" spans="1:10" x14ac:dyDescent="0.25">
      <c r="A3" s="4" t="s">
        <v>12</v>
      </c>
      <c r="B3" s="4">
        <v>4543738.2479999997</v>
      </c>
      <c r="C3" s="7">
        <v>86.747050178400116</v>
      </c>
      <c r="D3" s="12">
        <v>82.122360273380963</v>
      </c>
      <c r="E3" s="17">
        <v>89.266676365482525</v>
      </c>
      <c r="F3" s="22">
        <v>81.892386835499124</v>
      </c>
      <c r="G3">
        <f t="shared" si="0"/>
        <v>85.007118413190682</v>
      </c>
      <c r="H3" s="2">
        <f t="shared" si="1"/>
        <v>3.6823724330444327E-2</v>
      </c>
      <c r="I3" s="3">
        <f t="shared" ref="I3:I25" si="2">CONFIDENCE(0.9,H3*G3,8)+G3</f>
        <v>85.146190420155349</v>
      </c>
      <c r="J3" s="3">
        <f t="shared" ref="J3:J25" si="3">-CONFIDENCE(0.9,H3*G3,8)+G3</f>
        <v>84.868046406226014</v>
      </c>
    </row>
    <row r="4" spans="1:10" x14ac:dyDescent="0.25">
      <c r="A4" s="4" t="s">
        <v>13</v>
      </c>
      <c r="B4" s="4">
        <v>4587536.4959999993</v>
      </c>
      <c r="C4" s="7">
        <v>85.752336325611196</v>
      </c>
      <c r="D4" s="12">
        <v>88.686714825036589</v>
      </c>
      <c r="E4" s="17">
        <v>88.855182162245768</v>
      </c>
      <c r="F4" s="22">
        <v>83.285298941986852</v>
      </c>
      <c r="G4">
        <f t="shared" si="0"/>
        <v>86.644883063720101</v>
      </c>
      <c r="H4" s="2">
        <f t="shared" si="1"/>
        <v>2.6531295574057857E-2</v>
      </c>
      <c r="I4" s="3">
        <f t="shared" si="2"/>
        <v>86.747014183735189</v>
      </c>
      <c r="J4" s="3">
        <f t="shared" si="3"/>
        <v>86.542751943705014</v>
      </c>
    </row>
    <row r="5" spans="1:10" x14ac:dyDescent="0.25">
      <c r="A5" s="4" t="s">
        <v>14</v>
      </c>
      <c r="B5" s="4">
        <v>4631334.743999999</v>
      </c>
      <c r="C5" s="7">
        <v>90.375271342069809</v>
      </c>
      <c r="D5" s="12">
        <v>90.97620495509554</v>
      </c>
      <c r="E5" s="17">
        <v>98.022254153280826</v>
      </c>
      <c r="F5" s="22">
        <v>89.688243843484855</v>
      </c>
      <c r="G5">
        <f t="shared" si="0"/>
        <v>92.265493573482757</v>
      </c>
      <c r="H5" s="2">
        <f t="shared" si="1"/>
        <v>3.6359877615982417E-2</v>
      </c>
      <c r="I5" s="3">
        <f t="shared" si="2"/>
        <v>92.414538926095773</v>
      </c>
      <c r="J5" s="3">
        <f t="shared" si="3"/>
        <v>92.116448220869742</v>
      </c>
    </row>
    <row r="6" spans="1:10" x14ac:dyDescent="0.25">
      <c r="A6" s="4" t="s">
        <v>15</v>
      </c>
      <c r="B6" s="4">
        <v>4675132.9919999987</v>
      </c>
      <c r="C6" s="7">
        <v>109.27333598699497</v>
      </c>
      <c r="D6" s="12">
        <v>105.48959666066378</v>
      </c>
      <c r="E6" s="17">
        <v>107.14096891610409</v>
      </c>
      <c r="F6" s="22">
        <v>105.14561461397228</v>
      </c>
      <c r="G6">
        <f t="shared" si="0"/>
        <v>106.76237904443377</v>
      </c>
      <c r="H6" s="2">
        <f t="shared" si="1"/>
        <v>1.5306674218243339E-2</v>
      </c>
      <c r="I6" s="3">
        <f t="shared" si="2"/>
        <v>106.8349822504145</v>
      </c>
      <c r="J6" s="3">
        <f t="shared" si="3"/>
        <v>106.68977583845304</v>
      </c>
    </row>
    <row r="7" spans="1:10" x14ac:dyDescent="0.25">
      <c r="A7" s="4" t="s">
        <v>16</v>
      </c>
      <c r="B7" s="4">
        <v>4718931.2399999984</v>
      </c>
      <c r="C7" s="7">
        <v>111.77460320466976</v>
      </c>
      <c r="D7" s="12">
        <v>115.08193901413247</v>
      </c>
      <c r="E7" s="17">
        <v>112.80660283384741</v>
      </c>
      <c r="F7" s="22">
        <v>108.74317264976368</v>
      </c>
      <c r="G7">
        <f t="shared" si="0"/>
        <v>112.10157942560333</v>
      </c>
      <c r="H7" s="2">
        <f t="shared" si="1"/>
        <v>2.0324905565463437E-2</v>
      </c>
      <c r="I7" s="3">
        <f t="shared" si="2"/>
        <v>112.20280656977765</v>
      </c>
      <c r="J7" s="3">
        <f t="shared" si="3"/>
        <v>112.00035228142902</v>
      </c>
    </row>
    <row r="8" spans="1:10" x14ac:dyDescent="0.25">
      <c r="A8" s="4" t="s">
        <v>17</v>
      </c>
      <c r="B8" s="4">
        <v>4762729.487999998</v>
      </c>
      <c r="C8" s="7">
        <v>117.80231123567025</v>
      </c>
      <c r="D8" s="12">
        <v>115.45278816728884</v>
      </c>
      <c r="E8" s="17">
        <v>114.92132908146708</v>
      </c>
      <c r="F8" s="22">
        <v>115.62307007095832</v>
      </c>
      <c r="G8">
        <f t="shared" si="0"/>
        <v>115.94987463884613</v>
      </c>
      <c r="H8" s="2">
        <f t="shared" si="1"/>
        <v>9.4901146591399362E-3</v>
      </c>
      <c r="I8" s="3">
        <f t="shared" si="2"/>
        <v>115.99876220985269</v>
      </c>
      <c r="J8" s="3">
        <f t="shared" si="3"/>
        <v>115.90098706783957</v>
      </c>
    </row>
    <row r="9" spans="1:10" x14ac:dyDescent="0.25">
      <c r="A9" s="4" t="s">
        <v>18</v>
      </c>
      <c r="B9" s="4">
        <v>4806527.7359999977</v>
      </c>
      <c r="C9" s="7">
        <v>119.02560392726538</v>
      </c>
      <c r="D9" s="12">
        <v>117.15402462783749</v>
      </c>
      <c r="E9" s="17">
        <v>118.7398255519024</v>
      </c>
      <c r="F9" s="22">
        <v>120.22620074300876</v>
      </c>
      <c r="G9">
        <f t="shared" si="0"/>
        <v>118.7864137125035</v>
      </c>
      <c r="H9" s="2">
        <f t="shared" si="1"/>
        <v>9.2191515704597316E-3</v>
      </c>
      <c r="I9" s="3">
        <f t="shared" si="2"/>
        <v>118.83506725226945</v>
      </c>
      <c r="J9" s="3">
        <f t="shared" si="3"/>
        <v>118.73776017273755</v>
      </c>
    </row>
    <row r="10" spans="1:10" x14ac:dyDescent="0.25">
      <c r="A10" s="4" t="s">
        <v>19</v>
      </c>
      <c r="B10" s="4">
        <v>4850325.9839999974</v>
      </c>
      <c r="C10" s="7">
        <v>123.13250880461349</v>
      </c>
      <c r="D10" s="12">
        <v>124.5637772011948</v>
      </c>
      <c r="E10" s="17">
        <v>122.23322128914383</v>
      </c>
      <c r="F10" s="22">
        <v>125.14606922693326</v>
      </c>
      <c r="G10">
        <f t="shared" si="0"/>
        <v>123.76889413047135</v>
      </c>
      <c r="H10" s="2">
        <f t="shared" si="1"/>
        <v>9.2930278349525816E-3</v>
      </c>
      <c r="I10" s="3">
        <f t="shared" si="2"/>
        <v>123.81999466761701</v>
      </c>
      <c r="J10" s="3">
        <f t="shared" si="3"/>
        <v>123.71779359332569</v>
      </c>
    </row>
    <row r="11" spans="1:10" x14ac:dyDescent="0.25">
      <c r="A11" s="4" t="s">
        <v>20</v>
      </c>
      <c r="B11" s="4">
        <v>4894124.231999997</v>
      </c>
      <c r="C11" s="7">
        <v>127.03474851545283</v>
      </c>
      <c r="D11" s="12">
        <v>127.40259686858842</v>
      </c>
      <c r="E11" s="17">
        <v>129.89341201581897</v>
      </c>
      <c r="F11" s="22">
        <v>126.67453421821287</v>
      </c>
      <c r="G11">
        <f t="shared" si="0"/>
        <v>127.75132290451828</v>
      </c>
      <c r="H11" s="2">
        <f t="shared" si="1"/>
        <v>9.8882788736554088E-3</v>
      </c>
      <c r="I11" s="3">
        <f t="shared" si="2"/>
        <v>127.80744615666077</v>
      </c>
      <c r="J11" s="3">
        <f t="shared" si="3"/>
        <v>127.69519965237578</v>
      </c>
    </row>
    <row r="12" spans="1:10" x14ac:dyDescent="0.25">
      <c r="A12" s="4" t="s">
        <v>21</v>
      </c>
      <c r="B12" s="4">
        <v>4937922.4799999967</v>
      </c>
      <c r="C12" s="7">
        <v>133.54070812191685</v>
      </c>
      <c r="D12" s="12">
        <v>132.19526224978387</v>
      </c>
      <c r="E12" s="17">
        <v>133.62438968030668</v>
      </c>
      <c r="F12" s="22">
        <v>137.26053779845924</v>
      </c>
      <c r="G12">
        <f t="shared" si="0"/>
        <v>134.15522446261667</v>
      </c>
      <c r="H12" s="2">
        <f t="shared" si="1"/>
        <v>1.401670913826083E-2</v>
      </c>
      <c r="I12" s="3">
        <f t="shared" si="2"/>
        <v>134.23876752066639</v>
      </c>
      <c r="J12" s="3">
        <f t="shared" si="3"/>
        <v>134.07168140456696</v>
      </c>
    </row>
    <row r="13" spans="1:10" x14ac:dyDescent="0.25">
      <c r="A13" s="4" t="s">
        <v>22</v>
      </c>
      <c r="B13" s="4">
        <v>4981720.7279999964</v>
      </c>
      <c r="C13" s="7">
        <v>138.21864216433738</v>
      </c>
      <c r="D13" s="12">
        <v>139.86043056778649</v>
      </c>
      <c r="E13" s="17">
        <v>138.13385602479445</v>
      </c>
      <c r="F13" s="22">
        <v>137.83516589513741</v>
      </c>
      <c r="G13">
        <f t="shared" si="0"/>
        <v>138.51202366301393</v>
      </c>
      <c r="H13" s="2">
        <f t="shared" si="1"/>
        <v>5.7137718356051531E-3</v>
      </c>
      <c r="I13" s="3">
        <f t="shared" si="2"/>
        <v>138.54718513800978</v>
      </c>
      <c r="J13" s="3">
        <f t="shared" si="3"/>
        <v>138.47686218801809</v>
      </c>
    </row>
    <row r="14" spans="1:10" x14ac:dyDescent="0.25">
      <c r="A14" s="4" t="s">
        <v>23</v>
      </c>
      <c r="B14" s="4">
        <v>5025518.9759999961</v>
      </c>
      <c r="C14" s="7">
        <v>143.26144330089704</v>
      </c>
      <c r="D14" s="12">
        <v>142.21543033855264</v>
      </c>
      <c r="E14" s="17">
        <v>143.68937555348361</v>
      </c>
      <c r="F14" s="22">
        <v>144.45939978558241</v>
      </c>
      <c r="G14">
        <f t="shared" si="0"/>
        <v>143.40641224462891</v>
      </c>
      <c r="H14" s="2">
        <f t="shared" si="1"/>
        <v>5.6524835251645141E-3</v>
      </c>
      <c r="I14" s="3">
        <f t="shared" si="2"/>
        <v>143.44242568343108</v>
      </c>
      <c r="J14" s="3">
        <f t="shared" si="3"/>
        <v>143.37039880582674</v>
      </c>
    </row>
    <row r="15" spans="1:10" x14ac:dyDescent="0.25">
      <c r="A15" s="4" t="s">
        <v>24</v>
      </c>
      <c r="B15" s="4">
        <v>5069317.2239999957</v>
      </c>
      <c r="C15" s="7">
        <v>149.33965459349258</v>
      </c>
      <c r="D15" s="12">
        <v>149.3468831499444</v>
      </c>
      <c r="E15" s="17">
        <v>146.53971827677663</v>
      </c>
      <c r="F15" s="22">
        <v>148.6056249150497</v>
      </c>
      <c r="G15">
        <f t="shared" si="0"/>
        <v>148.45797023381584</v>
      </c>
      <c r="H15" s="2">
        <f t="shared" si="1"/>
        <v>7.7309284694526597E-3</v>
      </c>
      <c r="I15" s="3">
        <f t="shared" si="2"/>
        <v>148.50896104138118</v>
      </c>
      <c r="J15" s="3">
        <f t="shared" si="3"/>
        <v>148.4069794262505</v>
      </c>
    </row>
    <row r="16" spans="1:10" x14ac:dyDescent="0.25">
      <c r="A16" s="4" t="s">
        <v>25</v>
      </c>
      <c r="B16" s="4">
        <v>5113115.4719999954</v>
      </c>
      <c r="C16" s="7">
        <v>154.3746981286393</v>
      </c>
      <c r="D16" s="12">
        <v>149.64724904777358</v>
      </c>
      <c r="E16" s="17">
        <v>153.41308563867352</v>
      </c>
      <c r="F16" s="22">
        <v>151.82761918747872</v>
      </c>
      <c r="G16">
        <f t="shared" si="0"/>
        <v>152.31566300064128</v>
      </c>
      <c r="H16" s="2">
        <f t="shared" si="1"/>
        <v>1.1745573323597991E-2</v>
      </c>
      <c r="I16" s="3">
        <f t="shared" si="2"/>
        <v>152.39514622970421</v>
      </c>
      <c r="J16" s="3">
        <f t="shared" si="3"/>
        <v>152.23617977157835</v>
      </c>
    </row>
    <row r="17" spans="1:10" x14ac:dyDescent="0.25">
      <c r="A17" s="4" t="s">
        <v>26</v>
      </c>
      <c r="B17" s="4">
        <v>5156913.7199999951</v>
      </c>
      <c r="C17" s="7">
        <v>163.7290631563514</v>
      </c>
      <c r="D17" s="12">
        <v>157.59831068373427</v>
      </c>
      <c r="E17" s="17">
        <v>162.05081037001602</v>
      </c>
      <c r="F17" s="22">
        <v>162.40501572891162</v>
      </c>
      <c r="G17">
        <f t="shared" si="0"/>
        <v>161.44579998475334</v>
      </c>
      <c r="H17" s="2">
        <f t="shared" si="1"/>
        <v>1.4294189299207023E-2</v>
      </c>
      <c r="I17" s="3">
        <f t="shared" si="2"/>
        <v>161.54832810551466</v>
      </c>
      <c r="J17" s="3">
        <f t="shared" si="3"/>
        <v>161.34327186399202</v>
      </c>
    </row>
    <row r="18" spans="1:10" x14ac:dyDescent="0.25">
      <c r="A18" s="4" t="s">
        <v>27</v>
      </c>
      <c r="B18" s="4">
        <v>5200711.9679999948</v>
      </c>
      <c r="C18" s="7">
        <v>164.69527518754521</v>
      </c>
      <c r="D18" s="12">
        <v>170.61224818124305</v>
      </c>
      <c r="E18" s="17">
        <v>168.14948935900469</v>
      </c>
      <c r="F18" s="22">
        <v>168.44883746045275</v>
      </c>
      <c r="G18">
        <f t="shared" si="0"/>
        <v>167.97646254706143</v>
      </c>
      <c r="H18" s="2">
        <f t="shared" si="1"/>
        <v>1.2616965581838811E-2</v>
      </c>
      <c r="I18" s="3">
        <f t="shared" si="2"/>
        <v>168.07062116302461</v>
      </c>
      <c r="J18" s="3">
        <f t="shared" si="3"/>
        <v>167.88230393109825</v>
      </c>
    </row>
    <row r="19" spans="1:10" x14ac:dyDescent="0.25">
      <c r="A19" s="4" t="s">
        <v>28</v>
      </c>
      <c r="B19" s="4">
        <v>5244510.2159999944</v>
      </c>
      <c r="C19" s="7">
        <v>168.51748971900014</v>
      </c>
      <c r="D19" s="12">
        <v>172.35057828422413</v>
      </c>
      <c r="E19" s="17">
        <v>168.40993953312076</v>
      </c>
      <c r="F19" s="22">
        <v>172.96908002133014</v>
      </c>
      <c r="G19">
        <f t="shared" si="0"/>
        <v>170.56177188941879</v>
      </c>
      <c r="H19" s="2">
        <f t="shared" si="1"/>
        <v>1.2369506615274604E-2</v>
      </c>
      <c r="I19" s="3">
        <f t="shared" si="2"/>
        <v>170.65550451728743</v>
      </c>
      <c r="J19" s="3">
        <f t="shared" si="3"/>
        <v>170.46803926155016</v>
      </c>
    </row>
    <row r="20" spans="1:10" x14ac:dyDescent="0.25">
      <c r="A20" s="4" t="s">
        <v>29</v>
      </c>
      <c r="B20" s="4">
        <v>5288308.4639999941</v>
      </c>
      <c r="C20" s="7">
        <v>177.36886718190917</v>
      </c>
      <c r="D20" s="12">
        <v>178.8288045132488</v>
      </c>
      <c r="E20" s="17">
        <v>179.47833676784938</v>
      </c>
      <c r="F20" s="22">
        <v>178.55381880759631</v>
      </c>
      <c r="G20">
        <f t="shared" si="0"/>
        <v>178.55745681765092</v>
      </c>
      <c r="H20" s="2">
        <f t="shared" si="1"/>
        <v>4.2783902434536548E-3</v>
      </c>
      <c r="I20" s="3">
        <f t="shared" si="2"/>
        <v>178.5913970728603</v>
      </c>
      <c r="J20" s="3">
        <f t="shared" si="3"/>
        <v>178.52351656244153</v>
      </c>
    </row>
    <row r="21" spans="1:10" x14ac:dyDescent="0.25">
      <c r="A21" s="4" t="s">
        <v>30</v>
      </c>
      <c r="B21" s="4">
        <v>5332106.7119999938</v>
      </c>
      <c r="C21" s="7">
        <v>176.56889537789661</v>
      </c>
      <c r="D21" s="12">
        <v>190.54439891200272</v>
      </c>
      <c r="E21" s="17">
        <v>186.67498556738573</v>
      </c>
      <c r="F21" s="22">
        <v>182.28060818743009</v>
      </c>
      <c r="G21">
        <f t="shared" si="0"/>
        <v>184.01722201117877</v>
      </c>
      <c r="H21" s="2">
        <f t="shared" si="1"/>
        <v>2.8258373917527019E-2</v>
      </c>
      <c r="I21" s="3">
        <f t="shared" si="2"/>
        <v>184.24824880676121</v>
      </c>
      <c r="J21" s="3">
        <f t="shared" si="3"/>
        <v>183.78619521559634</v>
      </c>
    </row>
    <row r="22" spans="1:10" x14ac:dyDescent="0.25">
      <c r="A22" s="4" t="s">
        <v>31</v>
      </c>
      <c r="B22" s="4">
        <v>5375904.9599999934</v>
      </c>
      <c r="C22" s="7">
        <v>192.86178696075356</v>
      </c>
      <c r="D22" s="12">
        <v>193.98764889633546</v>
      </c>
      <c r="E22" s="17">
        <v>191.98865634573767</v>
      </c>
      <c r="F22" s="22">
        <v>182.61429416392025</v>
      </c>
      <c r="G22">
        <f t="shared" si="0"/>
        <v>190.36309659168674</v>
      </c>
      <c r="H22" s="2">
        <f t="shared" si="1"/>
        <v>2.379425412032626E-2</v>
      </c>
      <c r="I22" s="3">
        <f t="shared" si="2"/>
        <v>190.56433532405677</v>
      </c>
      <c r="J22" s="3">
        <f t="shared" si="3"/>
        <v>190.16185785931671</v>
      </c>
    </row>
    <row r="23" spans="1:10" x14ac:dyDescent="0.25">
      <c r="A23" s="4" t="s">
        <v>32</v>
      </c>
      <c r="B23" s="4">
        <v>5419823.2031999938</v>
      </c>
      <c r="C23" s="7">
        <v>201.03564208507154</v>
      </c>
      <c r="D23" s="12">
        <v>196.7528881016695</v>
      </c>
      <c r="E23" s="17">
        <v>194.54250144400504</v>
      </c>
      <c r="F23" s="22">
        <v>195.18118484269658</v>
      </c>
      <c r="G23">
        <f t="shared" si="0"/>
        <v>196.87805411836067</v>
      </c>
      <c r="H23" s="2">
        <f t="shared" si="1"/>
        <v>1.2858566072228888E-2</v>
      </c>
      <c r="I23" s="3">
        <f t="shared" si="2"/>
        <v>196.99052667461066</v>
      </c>
      <c r="J23" s="3">
        <f t="shared" si="3"/>
        <v>196.76558156211067</v>
      </c>
    </row>
    <row r="24" spans="1:10" x14ac:dyDescent="0.25">
      <c r="A24" s="4" t="s">
        <v>33</v>
      </c>
      <c r="B24" s="4">
        <v>5463741.4463999942</v>
      </c>
      <c r="C24" s="7">
        <v>206.72538235349788</v>
      </c>
      <c r="D24" s="12">
        <v>200.12499515067046</v>
      </c>
      <c r="E24" s="17">
        <v>206.13654989523994</v>
      </c>
      <c r="F24" s="22">
        <v>199.36511927486353</v>
      </c>
      <c r="G24">
        <f t="shared" si="0"/>
        <v>203.08801166856796</v>
      </c>
      <c r="H24" s="2">
        <f t="shared" si="1"/>
        <v>1.6545475387742765E-2</v>
      </c>
      <c r="I24" s="3">
        <f t="shared" si="2"/>
        <v>203.23729807167118</v>
      </c>
      <c r="J24" s="3">
        <f t="shared" si="3"/>
        <v>202.93872526546474</v>
      </c>
    </row>
    <row r="25" spans="1:10" x14ac:dyDescent="0.25">
      <c r="A25" s="4" t="s">
        <v>34</v>
      </c>
      <c r="B25" s="4">
        <v>5507659.6895999946</v>
      </c>
      <c r="C25" s="7">
        <v>208.88774627198418</v>
      </c>
      <c r="D25" s="12">
        <v>211.83570630825056</v>
      </c>
      <c r="E25" s="17">
        <v>211.67446812338738</v>
      </c>
      <c r="F25" s="22">
        <v>206.16157347528522</v>
      </c>
      <c r="G25">
        <f t="shared" si="0"/>
        <v>209.63987354472681</v>
      </c>
      <c r="H25" s="2">
        <f t="shared" si="1"/>
        <v>1.1091222796167807E-2</v>
      </c>
      <c r="I25" s="3">
        <f t="shared" si="2"/>
        <v>209.74317585520021</v>
      </c>
      <c r="J25" s="3">
        <f t="shared" si="3"/>
        <v>209.53657123425342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O23" sqref="O23"/>
    </sheetView>
  </sheetViews>
  <sheetFormatPr defaultRowHeight="15" x14ac:dyDescent="0.25"/>
  <cols>
    <col min="1" max="1" width="26.5703125" bestFit="1" customWidth="1"/>
  </cols>
  <sheetData>
    <row r="1" spans="1:10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8</v>
      </c>
      <c r="H1" s="1" t="s">
        <v>7</v>
      </c>
      <c r="I1" s="1" t="s">
        <v>9</v>
      </c>
      <c r="J1" s="1" t="s">
        <v>10</v>
      </c>
    </row>
    <row r="2" spans="1:10" x14ac:dyDescent="0.25">
      <c r="A2" s="4" t="s">
        <v>11</v>
      </c>
      <c r="B2" s="4">
        <v>4499940</v>
      </c>
      <c r="C2" s="8">
        <v>0</v>
      </c>
      <c r="D2" s="13">
        <v>0</v>
      </c>
      <c r="E2" s="18">
        <v>0</v>
      </c>
      <c r="F2" s="23">
        <v>0</v>
      </c>
      <c r="G2">
        <f t="shared" ref="G2:G25" si="0">AVERAGE(C2:F2)</f>
        <v>0</v>
      </c>
      <c r="H2" s="2" t="e">
        <f t="shared" ref="H2:H25" si="1">_xlfn.STDEV.P(C2:F2)/G2</f>
        <v>#DIV/0!</v>
      </c>
      <c r="I2" s="3" t="e">
        <f>CONFIDENCE(0.95,H2,8)+G2</f>
        <v>#DIV/0!</v>
      </c>
      <c r="J2" s="3" t="e">
        <f>-CONFIDENCE(0.95,H2,8)+G2</f>
        <v>#DIV/0!</v>
      </c>
    </row>
    <row r="3" spans="1:10" x14ac:dyDescent="0.25">
      <c r="A3" s="4" t="s">
        <v>12</v>
      </c>
      <c r="B3" s="4">
        <v>4543738.2479999997</v>
      </c>
      <c r="C3" s="8">
        <v>35402</v>
      </c>
      <c r="D3" s="13">
        <v>30906</v>
      </c>
      <c r="E3" s="18">
        <v>31849</v>
      </c>
      <c r="F3" s="23">
        <v>38087</v>
      </c>
      <c r="G3">
        <f t="shared" si="0"/>
        <v>34061</v>
      </c>
      <c r="H3" s="2">
        <f t="shared" si="1"/>
        <v>8.414072452145209E-2</v>
      </c>
      <c r="I3" s="3">
        <f>CONFIDENCE(0.9,H3*G3,8)+G3</f>
        <v>34188.326956536643</v>
      </c>
      <c r="J3" s="3">
        <f>-CONFIDENCE(0.9,H3*G3,8)+G3</f>
        <v>33933.673043463357</v>
      </c>
    </row>
    <row r="4" spans="1:10" x14ac:dyDescent="0.25">
      <c r="A4" s="4" t="s">
        <v>13</v>
      </c>
      <c r="B4" s="4">
        <v>4587536.4959999993</v>
      </c>
      <c r="C4" s="8">
        <v>39978</v>
      </c>
      <c r="D4" s="13">
        <v>40206</v>
      </c>
      <c r="E4" s="18">
        <v>43359</v>
      </c>
      <c r="F4" s="23">
        <v>42565</v>
      </c>
      <c r="G4">
        <f t="shared" si="0"/>
        <v>41527</v>
      </c>
      <c r="H4" s="2">
        <f t="shared" si="1"/>
        <v>3.526429874209884E-2</v>
      </c>
      <c r="I4" s="3">
        <f t="shared" ref="I4:I25" si="2">CONFIDENCE(0.9,H4*G4,8)+G4</f>
        <v>41592.061268518271</v>
      </c>
      <c r="J4" s="3">
        <f t="shared" ref="J4:J25" si="3">-CONFIDENCE(0.9,H4*G4,8)+G4</f>
        <v>41461.938731481729</v>
      </c>
    </row>
    <row r="5" spans="1:10" x14ac:dyDescent="0.25">
      <c r="A5" s="4" t="s">
        <v>14</v>
      </c>
      <c r="B5" s="4">
        <v>4631334.743999999</v>
      </c>
      <c r="C5" s="8">
        <v>36501</v>
      </c>
      <c r="D5" s="13">
        <v>39684</v>
      </c>
      <c r="E5" s="18">
        <v>41735</v>
      </c>
      <c r="F5" s="23">
        <v>55894</v>
      </c>
      <c r="G5">
        <f t="shared" si="0"/>
        <v>43453.5</v>
      </c>
      <c r="H5" s="2">
        <f t="shared" si="1"/>
        <v>0.17077277977942232</v>
      </c>
      <c r="I5" s="3">
        <f t="shared" si="2"/>
        <v>43783.185713014944</v>
      </c>
      <c r="J5" s="3">
        <f t="shared" si="3"/>
        <v>43123.814286985056</v>
      </c>
    </row>
    <row r="6" spans="1:10" x14ac:dyDescent="0.25">
      <c r="A6" s="4" t="s">
        <v>15</v>
      </c>
      <c r="B6" s="4">
        <v>4675132.9919999987</v>
      </c>
      <c r="C6" s="8">
        <v>1672</v>
      </c>
      <c r="D6" s="13">
        <v>2662</v>
      </c>
      <c r="E6" s="18">
        <v>654</v>
      </c>
      <c r="F6" s="23">
        <v>1921</v>
      </c>
      <c r="G6">
        <f t="shared" si="0"/>
        <v>1727.25</v>
      </c>
      <c r="H6" s="2">
        <f t="shared" si="1"/>
        <v>0.41610461420207556</v>
      </c>
      <c r="I6" s="3">
        <f t="shared" si="2"/>
        <v>1759.1811419041846</v>
      </c>
      <c r="J6" s="3">
        <f t="shared" si="3"/>
        <v>1695.3188580958154</v>
      </c>
    </row>
    <row r="7" spans="1:10" x14ac:dyDescent="0.25">
      <c r="A7" s="4" t="s">
        <v>16</v>
      </c>
      <c r="B7" s="4">
        <v>4718931.2399999984</v>
      </c>
      <c r="C7" s="8">
        <v>1888</v>
      </c>
      <c r="D7" s="13">
        <v>1278</v>
      </c>
      <c r="E7" s="18">
        <v>552</v>
      </c>
      <c r="F7" s="23">
        <v>2371</v>
      </c>
      <c r="G7">
        <f t="shared" si="0"/>
        <v>1522.25</v>
      </c>
      <c r="H7" s="2">
        <f t="shared" si="1"/>
        <v>0.44738203517840408</v>
      </c>
      <c r="I7" s="3">
        <f t="shared" si="2"/>
        <v>1552.5066777830848</v>
      </c>
      <c r="J7" s="3">
        <f t="shared" si="3"/>
        <v>1491.9933222169152</v>
      </c>
    </row>
    <row r="8" spans="1:10" x14ac:dyDescent="0.25">
      <c r="A8" s="4" t="s">
        <v>17</v>
      </c>
      <c r="B8" s="4">
        <v>4762729.487999998</v>
      </c>
      <c r="C8" s="8">
        <v>111</v>
      </c>
      <c r="D8" s="13">
        <v>348</v>
      </c>
      <c r="E8" s="18">
        <v>2388</v>
      </c>
      <c r="F8" s="23">
        <v>1121</v>
      </c>
      <c r="G8">
        <f t="shared" si="0"/>
        <v>992</v>
      </c>
      <c r="H8" s="2">
        <f t="shared" si="1"/>
        <v>0.89547029730884031</v>
      </c>
      <c r="I8" s="3">
        <f t="shared" si="2"/>
        <v>1031.46567851188</v>
      </c>
      <c r="J8" s="3">
        <f t="shared" si="3"/>
        <v>952.53432148811999</v>
      </c>
    </row>
    <row r="9" spans="1:10" x14ac:dyDescent="0.25">
      <c r="A9" s="4" t="s">
        <v>18</v>
      </c>
      <c r="B9" s="4">
        <v>4806527.7359999977</v>
      </c>
      <c r="C9" s="8">
        <v>1445</v>
      </c>
      <c r="D9" s="13">
        <v>4009</v>
      </c>
      <c r="E9" s="18">
        <v>1372</v>
      </c>
      <c r="F9" s="23">
        <v>956</v>
      </c>
      <c r="G9">
        <f t="shared" si="0"/>
        <v>1945.5</v>
      </c>
      <c r="H9" s="2">
        <f t="shared" si="1"/>
        <v>0.61982817740183405</v>
      </c>
      <c r="I9" s="3">
        <f t="shared" si="2"/>
        <v>1999.0746407183699</v>
      </c>
      <c r="J9" s="3">
        <f t="shared" si="3"/>
        <v>1891.9253592816301</v>
      </c>
    </row>
    <row r="10" spans="1:10" x14ac:dyDescent="0.25">
      <c r="A10" s="4" t="s">
        <v>19</v>
      </c>
      <c r="B10" s="4">
        <v>4850325.9839999974</v>
      </c>
      <c r="C10" s="8">
        <v>1576</v>
      </c>
      <c r="D10" s="13">
        <v>2638</v>
      </c>
      <c r="E10" s="18">
        <v>2355</v>
      </c>
      <c r="F10" s="23">
        <v>772</v>
      </c>
      <c r="G10">
        <f t="shared" si="0"/>
        <v>1835.25</v>
      </c>
      <c r="H10" s="2">
        <f t="shared" si="1"/>
        <v>0.39595727843134609</v>
      </c>
      <c r="I10" s="3">
        <f t="shared" si="2"/>
        <v>1867.5349620315537</v>
      </c>
      <c r="J10" s="3">
        <f t="shared" si="3"/>
        <v>1802.9650379684463</v>
      </c>
    </row>
    <row r="11" spans="1:10" x14ac:dyDescent="0.25">
      <c r="A11" s="4" t="s">
        <v>20</v>
      </c>
      <c r="B11" s="4">
        <v>4894124.231999997</v>
      </c>
      <c r="C11" s="8">
        <v>1969</v>
      </c>
      <c r="D11" s="13">
        <v>1698</v>
      </c>
      <c r="E11" s="18">
        <v>86</v>
      </c>
      <c r="F11" s="23">
        <v>1682</v>
      </c>
      <c r="G11">
        <f t="shared" si="0"/>
        <v>1358.75</v>
      </c>
      <c r="H11" s="2">
        <f t="shared" si="1"/>
        <v>0.54728192548292254</v>
      </c>
      <c r="I11" s="3">
        <f t="shared" si="2"/>
        <v>1391.7875154480248</v>
      </c>
      <c r="J11" s="3">
        <f t="shared" si="3"/>
        <v>1325.7124845519752</v>
      </c>
    </row>
    <row r="12" spans="1:10" x14ac:dyDescent="0.25">
      <c r="A12" s="4" t="s">
        <v>21</v>
      </c>
      <c r="B12" s="4">
        <v>4937922.4799999967</v>
      </c>
      <c r="C12" s="8">
        <v>669</v>
      </c>
      <c r="D12" s="13">
        <v>3766</v>
      </c>
      <c r="E12" s="18">
        <v>441</v>
      </c>
      <c r="F12" s="23">
        <v>140</v>
      </c>
      <c r="G12">
        <f t="shared" si="0"/>
        <v>1254</v>
      </c>
      <c r="H12" s="2">
        <f t="shared" si="1"/>
        <v>1.1661799473340015</v>
      </c>
      <c r="I12" s="3">
        <f t="shared" si="2"/>
        <v>1318.9710405954449</v>
      </c>
      <c r="J12" s="3">
        <f t="shared" si="3"/>
        <v>1189.0289594045551</v>
      </c>
    </row>
    <row r="13" spans="1:10" x14ac:dyDescent="0.25">
      <c r="A13" s="4" t="s">
        <v>22</v>
      </c>
      <c r="B13" s="4">
        <v>4981720.7279999964</v>
      </c>
      <c r="C13" s="8">
        <v>1363</v>
      </c>
      <c r="D13" s="13">
        <v>1086</v>
      </c>
      <c r="E13" s="18">
        <v>1678</v>
      </c>
      <c r="F13" s="23">
        <v>1399</v>
      </c>
      <c r="G13">
        <f t="shared" si="0"/>
        <v>1381.5</v>
      </c>
      <c r="H13" s="2">
        <f t="shared" si="1"/>
        <v>0.15178490326677868</v>
      </c>
      <c r="I13" s="3">
        <f t="shared" si="2"/>
        <v>1390.8161438145141</v>
      </c>
      <c r="J13" s="3">
        <f t="shared" si="3"/>
        <v>1372.1838561854859</v>
      </c>
    </row>
    <row r="14" spans="1:10" x14ac:dyDescent="0.25">
      <c r="A14" s="4" t="s">
        <v>23</v>
      </c>
      <c r="B14" s="4">
        <v>5025518.9759999961</v>
      </c>
      <c r="C14" s="8">
        <v>1231</v>
      </c>
      <c r="D14" s="13">
        <v>1487</v>
      </c>
      <c r="E14" s="18">
        <v>2070</v>
      </c>
      <c r="F14" s="23">
        <v>914</v>
      </c>
      <c r="G14">
        <f t="shared" si="0"/>
        <v>1425.5</v>
      </c>
      <c r="H14" s="2">
        <f t="shared" si="1"/>
        <v>0.29734041519012361</v>
      </c>
      <c r="I14" s="3">
        <f t="shared" si="2"/>
        <v>1444.3311950570821</v>
      </c>
      <c r="J14" s="3">
        <f t="shared" si="3"/>
        <v>1406.6688049429179</v>
      </c>
    </row>
    <row r="15" spans="1:10" x14ac:dyDescent="0.25">
      <c r="A15" s="4" t="s">
        <v>24</v>
      </c>
      <c r="B15" s="4">
        <v>5069317.2239999957</v>
      </c>
      <c r="C15" s="8">
        <v>746</v>
      </c>
      <c r="D15" s="13">
        <v>1597</v>
      </c>
      <c r="E15" s="18">
        <v>2928</v>
      </c>
      <c r="F15" s="23">
        <v>2297</v>
      </c>
      <c r="G15">
        <f t="shared" si="0"/>
        <v>1892</v>
      </c>
      <c r="H15" s="2">
        <f t="shared" si="1"/>
        <v>0.42919874519031392</v>
      </c>
      <c r="I15" s="3">
        <f t="shared" si="2"/>
        <v>1928.077488123148</v>
      </c>
      <c r="J15" s="3">
        <f t="shared" si="3"/>
        <v>1855.922511876852</v>
      </c>
    </row>
    <row r="16" spans="1:10" x14ac:dyDescent="0.25">
      <c r="A16" s="4" t="s">
        <v>25</v>
      </c>
      <c r="B16" s="4">
        <v>5113115.4719999954</v>
      </c>
      <c r="C16" s="8">
        <v>2429</v>
      </c>
      <c r="D16" s="13">
        <v>4352</v>
      </c>
      <c r="E16" s="18">
        <v>1140</v>
      </c>
      <c r="F16" s="23">
        <v>1091</v>
      </c>
      <c r="G16">
        <f t="shared" si="0"/>
        <v>2253</v>
      </c>
      <c r="H16" s="2">
        <f t="shared" si="1"/>
        <v>0.58824249490213554</v>
      </c>
      <c r="I16" s="3">
        <f t="shared" si="2"/>
        <v>2311.8808815315633</v>
      </c>
      <c r="J16" s="3">
        <f t="shared" si="3"/>
        <v>2194.1191184684367</v>
      </c>
    </row>
    <row r="17" spans="1:10" x14ac:dyDescent="0.25">
      <c r="A17" s="4" t="s">
        <v>26</v>
      </c>
      <c r="B17" s="4">
        <v>5156913.7199999951</v>
      </c>
      <c r="C17" s="8">
        <v>1287</v>
      </c>
      <c r="D17" s="13">
        <v>3259</v>
      </c>
      <c r="E17" s="18">
        <v>615</v>
      </c>
      <c r="F17" s="23">
        <v>913</v>
      </c>
      <c r="G17">
        <f t="shared" si="0"/>
        <v>1518.5</v>
      </c>
      <c r="H17" s="2">
        <f t="shared" si="1"/>
        <v>0.68007885317708305</v>
      </c>
      <c r="I17" s="3">
        <f t="shared" si="2"/>
        <v>1564.380779075984</v>
      </c>
      <c r="J17" s="3">
        <f t="shared" si="3"/>
        <v>1472.619220924016</v>
      </c>
    </row>
    <row r="18" spans="1:10" x14ac:dyDescent="0.25">
      <c r="A18" s="4" t="s">
        <v>27</v>
      </c>
      <c r="B18" s="4">
        <v>5200711.9679999948</v>
      </c>
      <c r="C18" s="8">
        <v>744</v>
      </c>
      <c r="D18" s="13">
        <v>328</v>
      </c>
      <c r="E18" s="18">
        <v>2045</v>
      </c>
      <c r="F18" s="23">
        <v>699</v>
      </c>
      <c r="G18">
        <f t="shared" si="0"/>
        <v>954</v>
      </c>
      <c r="H18" s="2">
        <f t="shared" si="1"/>
        <v>0.68160009614725836</v>
      </c>
      <c r="I18" s="3">
        <f t="shared" si="2"/>
        <v>982.8891480437976</v>
      </c>
      <c r="J18" s="3">
        <f t="shared" si="3"/>
        <v>925.1108519562024</v>
      </c>
    </row>
    <row r="19" spans="1:10" x14ac:dyDescent="0.25">
      <c r="A19" s="4" t="s">
        <v>28</v>
      </c>
      <c r="B19" s="4">
        <v>5244510.2159999944</v>
      </c>
      <c r="C19" s="8">
        <v>4054</v>
      </c>
      <c r="D19" s="13">
        <v>2069</v>
      </c>
      <c r="E19" s="18">
        <v>3798</v>
      </c>
      <c r="F19" s="23">
        <v>2607</v>
      </c>
      <c r="G19">
        <f t="shared" si="0"/>
        <v>3132</v>
      </c>
      <c r="H19" s="2">
        <f t="shared" si="1"/>
        <v>0.26228201941316032</v>
      </c>
      <c r="I19" s="3">
        <f t="shared" si="2"/>
        <v>3168.4961446248558</v>
      </c>
      <c r="J19" s="3">
        <f t="shared" si="3"/>
        <v>3095.5038553751442</v>
      </c>
    </row>
    <row r="20" spans="1:10" x14ac:dyDescent="0.25">
      <c r="A20" s="4" t="s">
        <v>29</v>
      </c>
      <c r="B20" s="4">
        <v>5288308.4639999941</v>
      </c>
      <c r="C20" s="8">
        <v>507</v>
      </c>
      <c r="D20" s="13">
        <v>2790</v>
      </c>
      <c r="E20" s="18">
        <v>880</v>
      </c>
      <c r="F20" s="23">
        <v>1668</v>
      </c>
      <c r="G20">
        <f t="shared" si="0"/>
        <v>1461.25</v>
      </c>
      <c r="H20" s="2">
        <f t="shared" si="1"/>
        <v>0.59824162915384527</v>
      </c>
      <c r="I20" s="3">
        <f t="shared" si="2"/>
        <v>1500.088090680076</v>
      </c>
      <c r="J20" s="3">
        <f t="shared" si="3"/>
        <v>1422.411909319924</v>
      </c>
    </row>
    <row r="21" spans="1:10" x14ac:dyDescent="0.25">
      <c r="A21" s="4" t="s">
        <v>30</v>
      </c>
      <c r="B21" s="4">
        <v>5332106.7119999938</v>
      </c>
      <c r="C21" s="8">
        <v>9249</v>
      </c>
      <c r="D21" s="13">
        <v>463</v>
      </c>
      <c r="E21" s="18">
        <v>846</v>
      </c>
      <c r="F21" s="23">
        <v>2990</v>
      </c>
      <c r="G21">
        <f t="shared" si="0"/>
        <v>3387</v>
      </c>
      <c r="H21" s="2">
        <f t="shared" si="1"/>
        <v>1.038906111576968</v>
      </c>
      <c r="I21" s="3">
        <f t="shared" si="2"/>
        <v>3543.3321189717703</v>
      </c>
      <c r="J21" s="3">
        <f t="shared" si="3"/>
        <v>3230.6678810282297</v>
      </c>
    </row>
    <row r="22" spans="1:10" x14ac:dyDescent="0.25">
      <c r="A22" s="4" t="s">
        <v>31</v>
      </c>
      <c r="B22" s="4">
        <v>5375904.9599999934</v>
      </c>
      <c r="C22" s="8">
        <v>1424</v>
      </c>
      <c r="D22" s="13">
        <v>2893</v>
      </c>
      <c r="E22" s="18">
        <v>2256</v>
      </c>
      <c r="F22" s="23">
        <v>8318</v>
      </c>
      <c r="G22">
        <f t="shared" si="0"/>
        <v>3722.75</v>
      </c>
      <c r="H22" s="2">
        <f t="shared" si="1"/>
        <v>0.72626965064932292</v>
      </c>
      <c r="I22" s="3">
        <f t="shared" si="2"/>
        <v>3842.8708745019321</v>
      </c>
      <c r="J22" s="3">
        <f t="shared" si="3"/>
        <v>3602.6291254980679</v>
      </c>
    </row>
    <row r="23" spans="1:10" x14ac:dyDescent="0.25">
      <c r="A23" s="4" t="s">
        <v>32</v>
      </c>
      <c r="B23" s="4">
        <v>5419823.2031999938</v>
      </c>
      <c r="C23" s="8">
        <v>597</v>
      </c>
      <c r="D23" s="13">
        <v>1422</v>
      </c>
      <c r="E23" s="18">
        <v>5391</v>
      </c>
      <c r="F23" s="23">
        <v>3153</v>
      </c>
      <c r="G23">
        <f t="shared" si="0"/>
        <v>2640.75</v>
      </c>
      <c r="H23" s="2">
        <f t="shared" si="1"/>
        <v>0.69538481050983836</v>
      </c>
      <c r="I23" s="3">
        <f t="shared" si="2"/>
        <v>2722.3347909833101</v>
      </c>
      <c r="J23" s="3">
        <f t="shared" si="3"/>
        <v>2559.1652090166899</v>
      </c>
    </row>
    <row r="24" spans="1:10" x14ac:dyDescent="0.25">
      <c r="A24" s="4" t="s">
        <v>33</v>
      </c>
      <c r="B24" s="4">
        <v>5463741.4463999942</v>
      </c>
      <c r="C24" s="8">
        <v>7582</v>
      </c>
      <c r="D24" s="13">
        <v>6871</v>
      </c>
      <c r="E24" s="18">
        <v>1982</v>
      </c>
      <c r="F24" s="23">
        <v>6300</v>
      </c>
      <c r="G24">
        <f t="shared" si="0"/>
        <v>5683.75</v>
      </c>
      <c r="H24" s="2">
        <f t="shared" si="1"/>
        <v>0.38441653866860154</v>
      </c>
      <c r="I24" s="3">
        <f t="shared" si="2"/>
        <v>5780.8219486589678</v>
      </c>
      <c r="J24" s="3">
        <f t="shared" si="3"/>
        <v>5586.6780513410322</v>
      </c>
    </row>
    <row r="25" spans="1:10" x14ac:dyDescent="0.25">
      <c r="A25" s="4" t="s">
        <v>34</v>
      </c>
      <c r="B25" s="4">
        <v>5507659.6895999946</v>
      </c>
      <c r="C25" s="8">
        <v>10770</v>
      </c>
      <c r="D25" s="13">
        <v>7827</v>
      </c>
      <c r="E25" s="18">
        <v>27084</v>
      </c>
      <c r="F25" s="23">
        <v>25313</v>
      </c>
      <c r="G25">
        <f t="shared" si="0"/>
        <v>17748.5</v>
      </c>
      <c r="H25" s="2">
        <f t="shared" si="1"/>
        <v>0.48098797380348246</v>
      </c>
      <c r="I25" s="3">
        <f t="shared" si="2"/>
        <v>18127.773578602573</v>
      </c>
      <c r="J25" s="3">
        <f t="shared" si="3"/>
        <v>17369.226421397427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M14" sqref="M14"/>
    </sheetView>
  </sheetViews>
  <sheetFormatPr defaultRowHeight="15" x14ac:dyDescent="0.25"/>
  <cols>
    <col min="1" max="1" width="26.5703125" style="3" bestFit="1" customWidth="1"/>
    <col min="2" max="16384" width="9.140625" style="3"/>
  </cols>
  <sheetData>
    <row r="1" spans="1:10" x14ac:dyDescent="0.25">
      <c r="A1" s="3" t="s">
        <v>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1" t="s">
        <v>8</v>
      </c>
      <c r="H1" s="1" t="s">
        <v>7</v>
      </c>
      <c r="I1" s="1" t="s">
        <v>9</v>
      </c>
      <c r="J1" s="1" t="s">
        <v>10</v>
      </c>
    </row>
    <row r="2" spans="1:10" x14ac:dyDescent="0.25">
      <c r="A2" s="4" t="s">
        <v>11</v>
      </c>
      <c r="B2" s="4">
        <v>4499940</v>
      </c>
      <c r="C2" s="9">
        <v>0</v>
      </c>
      <c r="D2" s="14">
        <v>0</v>
      </c>
      <c r="E2" s="19">
        <v>0</v>
      </c>
      <c r="F2" s="24">
        <v>0</v>
      </c>
      <c r="G2" s="3">
        <f t="shared" ref="G2:G25" si="0">AVERAGE(C2:F2)</f>
        <v>0</v>
      </c>
      <c r="H2" s="2" t="e">
        <f t="shared" ref="H2:H25" si="1">_xlfn.STDEV.P(C2:F2)/G2</f>
        <v>#DIV/0!</v>
      </c>
      <c r="I2" s="3" t="e">
        <f>CONFIDENCE(0.95,H2,8)+G2</f>
        <v>#DIV/0!</v>
      </c>
      <c r="J2" s="3" t="e">
        <f>-CONFIDENCE(0.95,H2,8)+G2</f>
        <v>#DIV/0!</v>
      </c>
    </row>
    <row r="3" spans="1:10" x14ac:dyDescent="0.25">
      <c r="A3" s="4" t="s">
        <v>12</v>
      </c>
      <c r="B3" s="4">
        <v>4543738.2479999997</v>
      </c>
      <c r="C3" s="9">
        <v>155.77000000000001</v>
      </c>
      <c r="D3" s="14">
        <v>156.19</v>
      </c>
      <c r="E3" s="19">
        <v>156.82</v>
      </c>
      <c r="F3" s="24">
        <v>156.61000000000001</v>
      </c>
      <c r="G3" s="3">
        <f t="shared" si="0"/>
        <v>156.34750000000003</v>
      </c>
      <c r="H3" s="2">
        <f t="shared" si="1"/>
        <v>2.5792555158419459E-3</v>
      </c>
      <c r="I3" s="3">
        <f>CONFIDENCE(0.9,H3*G3,8)+G3</f>
        <v>156.36541604010591</v>
      </c>
      <c r="J3" s="3">
        <f>-CONFIDENCE(0.9,H3*G3,8)+G3</f>
        <v>156.32958395989414</v>
      </c>
    </row>
    <row r="4" spans="1:10" x14ac:dyDescent="0.25">
      <c r="A4" s="4" t="s">
        <v>13</v>
      </c>
      <c r="B4" s="4">
        <v>4587536.4959999993</v>
      </c>
      <c r="C4" s="9">
        <v>159.97</v>
      </c>
      <c r="D4" s="14">
        <v>158.71</v>
      </c>
      <c r="E4" s="19">
        <v>159.02000000000001</v>
      </c>
      <c r="F4" s="24">
        <v>160.34</v>
      </c>
      <c r="G4" s="3">
        <f t="shared" si="0"/>
        <v>159.51000000000002</v>
      </c>
      <c r="H4" s="2">
        <f t="shared" si="1"/>
        <v>4.1827824179477254E-3</v>
      </c>
      <c r="I4" s="3">
        <f t="shared" ref="I4:I25" si="2">CONFIDENCE(0.9,H4*G4,8)+G4</f>
        <v>159.53964216398919</v>
      </c>
      <c r="J4" s="3">
        <f t="shared" ref="J4:J25" si="3">-CONFIDENCE(0.9,H4*G4,8)+G4</f>
        <v>159.48035783601085</v>
      </c>
    </row>
    <row r="5" spans="1:10" x14ac:dyDescent="0.25">
      <c r="A5" s="4" t="s">
        <v>14</v>
      </c>
      <c r="B5" s="4">
        <v>4631334.743999999</v>
      </c>
      <c r="C5" s="9">
        <v>162.49</v>
      </c>
      <c r="D5" s="14">
        <v>160.24</v>
      </c>
      <c r="E5" s="19">
        <v>161.76</v>
      </c>
      <c r="F5" s="24">
        <v>162.05000000000001</v>
      </c>
      <c r="G5" s="3">
        <f t="shared" si="0"/>
        <v>161.63499999999999</v>
      </c>
      <c r="H5" s="2">
        <f t="shared" si="1"/>
        <v>5.2358757320931197E-3</v>
      </c>
      <c r="I5" s="3">
        <f t="shared" si="2"/>
        <v>161.672599446763</v>
      </c>
      <c r="J5" s="3">
        <f t="shared" si="3"/>
        <v>161.59740055323698</v>
      </c>
    </row>
    <row r="6" spans="1:10" x14ac:dyDescent="0.25">
      <c r="A6" s="4" t="s">
        <v>15</v>
      </c>
      <c r="B6" s="4">
        <v>4675132.9919999987</v>
      </c>
      <c r="C6" s="9">
        <v>152.34</v>
      </c>
      <c r="D6" s="14">
        <v>152.03</v>
      </c>
      <c r="E6" s="19">
        <v>151.83000000000001</v>
      </c>
      <c r="F6" s="24">
        <v>153.32</v>
      </c>
      <c r="G6" s="3">
        <f t="shared" si="0"/>
        <v>152.38</v>
      </c>
      <c r="H6" s="2">
        <f t="shared" si="1"/>
        <v>3.755872428458853E-3</v>
      </c>
      <c r="I6" s="3">
        <f t="shared" si="2"/>
        <v>152.40542702316017</v>
      </c>
      <c r="J6" s="3">
        <f t="shared" si="3"/>
        <v>152.35457297683982</v>
      </c>
    </row>
    <row r="7" spans="1:10" x14ac:dyDescent="0.25">
      <c r="A7" s="4" t="s">
        <v>16</v>
      </c>
      <c r="B7" s="4">
        <v>4718931.2399999984</v>
      </c>
      <c r="C7" s="9">
        <v>142.69</v>
      </c>
      <c r="D7" s="14">
        <v>142.55000000000001</v>
      </c>
      <c r="E7" s="19">
        <v>142.62</v>
      </c>
      <c r="F7" s="24">
        <v>142.74</v>
      </c>
      <c r="G7" s="3">
        <f t="shared" si="0"/>
        <v>142.65</v>
      </c>
      <c r="H7" s="2">
        <f t="shared" si="1"/>
        <v>5.0307396054703626E-4</v>
      </c>
      <c r="I7" s="3">
        <f t="shared" si="2"/>
        <v>142.65318830845789</v>
      </c>
      <c r="J7" s="3">
        <f t="shared" si="3"/>
        <v>142.64681169154213</v>
      </c>
    </row>
    <row r="8" spans="1:10" x14ac:dyDescent="0.25">
      <c r="A8" s="4" t="s">
        <v>17</v>
      </c>
      <c r="B8" s="4">
        <v>4762729.487999998</v>
      </c>
      <c r="C8" s="9">
        <v>142.69999999999999</v>
      </c>
      <c r="D8" s="14">
        <v>142.58000000000001</v>
      </c>
      <c r="E8" s="19">
        <v>142.58000000000001</v>
      </c>
      <c r="F8" s="24">
        <v>142.66999999999999</v>
      </c>
      <c r="G8" s="3">
        <f t="shared" si="0"/>
        <v>142.63249999999999</v>
      </c>
      <c r="H8" s="2">
        <f t="shared" si="1"/>
        <v>3.7551549060739654E-4</v>
      </c>
      <c r="I8" s="3">
        <f t="shared" si="2"/>
        <v>142.6348795951121</v>
      </c>
      <c r="J8" s="3">
        <f t="shared" si="3"/>
        <v>142.63012040488789</v>
      </c>
    </row>
    <row r="9" spans="1:10" x14ac:dyDescent="0.25">
      <c r="A9" s="4" t="s">
        <v>18</v>
      </c>
      <c r="B9" s="4">
        <v>4806527.7359999977</v>
      </c>
      <c r="C9" s="9">
        <v>142.65</v>
      </c>
      <c r="D9" s="14">
        <v>142.72</v>
      </c>
      <c r="E9" s="19">
        <v>142.6</v>
      </c>
      <c r="F9" s="24">
        <v>142.57</v>
      </c>
      <c r="G9" s="3">
        <f t="shared" si="0"/>
        <v>142.63499999999999</v>
      </c>
      <c r="H9" s="2">
        <f t="shared" si="1"/>
        <v>3.9814269609847176E-4</v>
      </c>
      <c r="I9" s="3">
        <f t="shared" si="2"/>
        <v>142.63752302512995</v>
      </c>
      <c r="J9" s="3">
        <f t="shared" si="3"/>
        <v>142.63247697487003</v>
      </c>
    </row>
    <row r="10" spans="1:10" x14ac:dyDescent="0.25">
      <c r="A10" s="4" t="s">
        <v>19</v>
      </c>
      <c r="B10" s="4">
        <v>4850325.9839999974</v>
      </c>
      <c r="C10" s="9">
        <v>142.66</v>
      </c>
      <c r="D10" s="14">
        <v>142.63</v>
      </c>
      <c r="E10" s="19">
        <v>142.63999999999999</v>
      </c>
      <c r="F10" s="24">
        <v>142.62</v>
      </c>
      <c r="G10" s="3">
        <f t="shared" si="0"/>
        <v>142.63749999999999</v>
      </c>
      <c r="H10" s="2">
        <f t="shared" si="1"/>
        <v>1.0369082084126824E-4</v>
      </c>
      <c r="I10" s="3">
        <f t="shared" si="2"/>
        <v>142.63815709891119</v>
      </c>
      <c r="J10" s="3">
        <f t="shared" si="3"/>
        <v>142.63684290108878</v>
      </c>
    </row>
    <row r="11" spans="1:10" x14ac:dyDescent="0.25">
      <c r="A11" s="4" t="s">
        <v>20</v>
      </c>
      <c r="B11" s="4">
        <v>4894124.231999997</v>
      </c>
      <c r="C11" s="9">
        <v>142.57</v>
      </c>
      <c r="D11" s="14">
        <v>142.59</v>
      </c>
      <c r="E11" s="19">
        <v>142.56</v>
      </c>
      <c r="F11" s="24">
        <v>142.63999999999999</v>
      </c>
      <c r="G11" s="3">
        <f t="shared" si="0"/>
        <v>142.58999999999997</v>
      </c>
      <c r="H11" s="2">
        <f t="shared" si="1"/>
        <v>2.1615870688575573E-4</v>
      </c>
      <c r="I11" s="3">
        <f t="shared" si="2"/>
        <v>142.59136936278011</v>
      </c>
      <c r="J11" s="3">
        <f t="shared" si="3"/>
        <v>142.58863063721984</v>
      </c>
    </row>
    <row r="12" spans="1:10" x14ac:dyDescent="0.25">
      <c r="A12" s="4" t="s">
        <v>21</v>
      </c>
      <c r="B12" s="4">
        <v>4937922.4799999967</v>
      </c>
      <c r="C12" s="9">
        <v>142.58000000000001</v>
      </c>
      <c r="D12" s="14">
        <v>142.62</v>
      </c>
      <c r="E12" s="19">
        <v>142.62</v>
      </c>
      <c r="F12" s="24">
        <v>142.66</v>
      </c>
      <c r="G12" s="3">
        <f t="shared" si="0"/>
        <v>142.62</v>
      </c>
      <c r="H12" s="2">
        <f t="shared" si="1"/>
        <v>1.983191084522246E-4</v>
      </c>
      <c r="I12" s="3">
        <f t="shared" si="2"/>
        <v>142.62125661346855</v>
      </c>
      <c r="J12" s="3">
        <f t="shared" si="3"/>
        <v>142.61874338653146</v>
      </c>
    </row>
    <row r="13" spans="1:10" x14ac:dyDescent="0.25">
      <c r="A13" s="4" t="s">
        <v>22</v>
      </c>
      <c r="B13" s="4">
        <v>4981720.7279999964</v>
      </c>
      <c r="C13" s="9">
        <v>142.58000000000001</v>
      </c>
      <c r="D13" s="14">
        <v>142.6</v>
      </c>
      <c r="E13" s="19">
        <v>142.68</v>
      </c>
      <c r="F13" s="24">
        <v>142.61000000000001</v>
      </c>
      <c r="G13" s="3">
        <f t="shared" si="0"/>
        <v>142.61750000000001</v>
      </c>
      <c r="H13" s="2">
        <f t="shared" si="1"/>
        <v>2.6410712523566957E-4</v>
      </c>
      <c r="I13" s="3">
        <f t="shared" si="2"/>
        <v>142.61917343810558</v>
      </c>
      <c r="J13" s="3">
        <f t="shared" si="3"/>
        <v>142.61582656189444</v>
      </c>
    </row>
    <row r="14" spans="1:10" x14ac:dyDescent="0.25">
      <c r="A14" s="4" t="s">
        <v>23</v>
      </c>
      <c r="B14" s="4">
        <v>5025518.9759999961</v>
      </c>
      <c r="C14" s="9">
        <v>142.63999999999999</v>
      </c>
      <c r="D14" s="14">
        <v>142.63999999999999</v>
      </c>
      <c r="E14" s="19">
        <v>142.72</v>
      </c>
      <c r="F14" s="24">
        <v>142.65</v>
      </c>
      <c r="G14" s="3">
        <f t="shared" si="0"/>
        <v>142.66249999999999</v>
      </c>
      <c r="H14" s="2">
        <f t="shared" si="1"/>
        <v>2.3445348567880628E-4</v>
      </c>
      <c r="I14" s="3">
        <f t="shared" si="2"/>
        <v>142.66398601516298</v>
      </c>
      <c r="J14" s="3">
        <f t="shared" si="3"/>
        <v>142.66101398483701</v>
      </c>
    </row>
    <row r="15" spans="1:10" x14ac:dyDescent="0.25">
      <c r="A15" s="4" t="s">
        <v>24</v>
      </c>
      <c r="B15" s="4">
        <v>5069317.2239999957</v>
      </c>
      <c r="C15" s="9">
        <v>142.71</v>
      </c>
      <c r="D15" s="14">
        <v>142.63</v>
      </c>
      <c r="E15" s="19">
        <v>142.59</v>
      </c>
      <c r="F15" s="24">
        <v>142.69999999999999</v>
      </c>
      <c r="G15" s="3">
        <f t="shared" si="0"/>
        <v>142.65750000000003</v>
      </c>
      <c r="H15" s="2">
        <f t="shared" si="1"/>
        <v>3.4829235957365443E-4</v>
      </c>
      <c r="I15" s="3">
        <f t="shared" si="2"/>
        <v>142.65970747235386</v>
      </c>
      <c r="J15" s="3">
        <f t="shared" si="3"/>
        <v>142.6552925276462</v>
      </c>
    </row>
    <row r="16" spans="1:10" x14ac:dyDescent="0.25">
      <c r="A16" s="4" t="s">
        <v>25</v>
      </c>
      <c r="B16" s="4">
        <v>5113115.4719999954</v>
      </c>
      <c r="C16" s="9">
        <v>142.58000000000001</v>
      </c>
      <c r="D16" s="14">
        <v>142.72</v>
      </c>
      <c r="E16" s="19">
        <v>142.65</v>
      </c>
      <c r="F16" s="24">
        <v>142.65</v>
      </c>
      <c r="G16" s="3">
        <f t="shared" si="0"/>
        <v>142.65</v>
      </c>
      <c r="H16" s="2">
        <f t="shared" si="1"/>
        <v>3.4698545168631965E-4</v>
      </c>
      <c r="I16" s="3">
        <f t="shared" si="2"/>
        <v>142.65219907356996</v>
      </c>
      <c r="J16" s="3">
        <f t="shared" si="3"/>
        <v>142.64780092643005</v>
      </c>
    </row>
    <row r="17" spans="1:10" x14ac:dyDescent="0.25">
      <c r="A17" s="4" t="s">
        <v>26</v>
      </c>
      <c r="B17" s="4">
        <v>5156913.7199999951</v>
      </c>
      <c r="C17" s="9">
        <v>142.6</v>
      </c>
      <c r="D17" s="14">
        <v>142.54</v>
      </c>
      <c r="E17" s="19">
        <v>142.56</v>
      </c>
      <c r="F17" s="24">
        <v>142.62</v>
      </c>
      <c r="G17" s="3">
        <f t="shared" si="0"/>
        <v>142.57999999999998</v>
      </c>
      <c r="H17" s="2">
        <f t="shared" si="1"/>
        <v>2.2178970824580232E-4</v>
      </c>
      <c r="I17" s="3">
        <f t="shared" si="2"/>
        <v>142.58140493656853</v>
      </c>
      <c r="J17" s="3">
        <f t="shared" si="3"/>
        <v>142.57859506343144</v>
      </c>
    </row>
    <row r="18" spans="1:10" x14ac:dyDescent="0.25">
      <c r="A18" s="4" t="s">
        <v>27</v>
      </c>
      <c r="B18" s="4">
        <v>5200711.9679999948</v>
      </c>
      <c r="C18" s="9">
        <v>142.66</v>
      </c>
      <c r="D18" s="14">
        <v>142.62</v>
      </c>
      <c r="E18" s="19">
        <v>142.65</v>
      </c>
      <c r="F18" s="24">
        <v>142.65</v>
      </c>
      <c r="G18" s="3">
        <f t="shared" si="0"/>
        <v>142.64499999999998</v>
      </c>
      <c r="H18" s="2">
        <f t="shared" si="1"/>
        <v>1.0515615689297347E-4</v>
      </c>
      <c r="I18" s="3">
        <f t="shared" si="2"/>
        <v>142.64566641992869</v>
      </c>
      <c r="J18" s="3">
        <f t="shared" si="3"/>
        <v>142.64433358007128</v>
      </c>
    </row>
    <row r="19" spans="1:10" x14ac:dyDescent="0.25">
      <c r="A19" s="4" t="s">
        <v>28</v>
      </c>
      <c r="B19" s="4">
        <v>5244510.2159999944</v>
      </c>
      <c r="C19" s="9">
        <v>142.54</v>
      </c>
      <c r="D19" s="14">
        <v>142.65</v>
      </c>
      <c r="E19" s="19">
        <v>142.57</v>
      </c>
      <c r="F19" s="24">
        <v>142.63999999999999</v>
      </c>
      <c r="G19" s="3">
        <f t="shared" si="0"/>
        <v>142.6</v>
      </c>
      <c r="H19" s="2">
        <f t="shared" si="1"/>
        <v>3.2516193883226358E-4</v>
      </c>
      <c r="I19" s="3">
        <f t="shared" si="2"/>
        <v>142.60206004139221</v>
      </c>
      <c r="J19" s="3">
        <f t="shared" si="3"/>
        <v>142.59793995860778</v>
      </c>
    </row>
    <row r="20" spans="1:10" x14ac:dyDescent="0.25">
      <c r="A20" s="4" t="s">
        <v>29</v>
      </c>
      <c r="B20" s="4">
        <v>5288308.4639999941</v>
      </c>
      <c r="C20" s="9">
        <v>142.54</v>
      </c>
      <c r="D20" s="14">
        <v>142.55000000000001</v>
      </c>
      <c r="E20" s="19">
        <v>142.65</v>
      </c>
      <c r="F20" s="24">
        <v>142.58000000000001</v>
      </c>
      <c r="G20" s="3">
        <f t="shared" si="0"/>
        <v>142.58000000000001</v>
      </c>
      <c r="H20" s="2">
        <f t="shared" si="1"/>
        <v>3.0166661758462132E-4</v>
      </c>
      <c r="I20" s="3">
        <f t="shared" si="2"/>
        <v>142.58191092033042</v>
      </c>
      <c r="J20" s="3">
        <f t="shared" si="3"/>
        <v>142.57808907966961</v>
      </c>
    </row>
    <row r="21" spans="1:10" x14ac:dyDescent="0.25">
      <c r="A21" s="4" t="s">
        <v>30</v>
      </c>
      <c r="B21" s="4">
        <v>5332106.7119999938</v>
      </c>
      <c r="C21" s="9">
        <v>142.63999999999999</v>
      </c>
      <c r="D21" s="14">
        <v>142.61000000000001</v>
      </c>
      <c r="E21" s="19">
        <v>142.6</v>
      </c>
      <c r="F21" s="24">
        <v>142.62</v>
      </c>
      <c r="G21" s="3">
        <f t="shared" si="0"/>
        <v>142.61750000000001</v>
      </c>
      <c r="H21" s="2">
        <f t="shared" si="1"/>
        <v>1.037053619488772E-4</v>
      </c>
      <c r="I21" s="3">
        <f t="shared" si="2"/>
        <v>142.61815709891121</v>
      </c>
      <c r="J21" s="3">
        <f t="shared" si="3"/>
        <v>142.6168429010888</v>
      </c>
    </row>
    <row r="22" spans="1:10" x14ac:dyDescent="0.25">
      <c r="A22" s="4" t="s">
        <v>31</v>
      </c>
      <c r="B22" s="4">
        <v>5375904.9599999934</v>
      </c>
      <c r="C22" s="9">
        <v>142.57</v>
      </c>
      <c r="D22" s="14">
        <v>142.66</v>
      </c>
      <c r="E22" s="19">
        <v>142.63999999999999</v>
      </c>
      <c r="F22" s="24">
        <v>142.61000000000001</v>
      </c>
      <c r="G22" s="3">
        <f t="shared" si="0"/>
        <v>142.62</v>
      </c>
      <c r="H22" s="2">
        <f t="shared" si="1"/>
        <v>2.3777625799764989E-4</v>
      </c>
      <c r="I22" s="3">
        <f t="shared" si="2"/>
        <v>142.62150662662128</v>
      </c>
      <c r="J22" s="3">
        <f t="shared" si="3"/>
        <v>142.61849337337873</v>
      </c>
    </row>
    <row r="23" spans="1:10" x14ac:dyDescent="0.25">
      <c r="A23" s="4" t="s">
        <v>32</v>
      </c>
      <c r="B23" s="4">
        <v>5419823.2031999938</v>
      </c>
      <c r="C23" s="9">
        <v>142.56</v>
      </c>
      <c r="D23" s="14">
        <v>142.5</v>
      </c>
      <c r="E23" s="19">
        <v>142.61000000000001</v>
      </c>
      <c r="F23" s="24">
        <v>142.6</v>
      </c>
      <c r="G23" s="3">
        <f t="shared" si="0"/>
        <v>142.5675</v>
      </c>
      <c r="H23" s="2">
        <f t="shared" si="1"/>
        <v>3.0321806277362404E-4</v>
      </c>
      <c r="I23" s="3">
        <f t="shared" si="2"/>
        <v>142.56942057963539</v>
      </c>
      <c r="J23" s="3">
        <f t="shared" si="3"/>
        <v>142.5655794203646</v>
      </c>
    </row>
    <row r="24" spans="1:10" x14ac:dyDescent="0.25">
      <c r="A24" s="4" t="s">
        <v>33</v>
      </c>
      <c r="B24" s="4">
        <v>5463741.4463999942</v>
      </c>
      <c r="C24" s="9">
        <v>142.61000000000001</v>
      </c>
      <c r="D24" s="14">
        <v>142.55000000000001</v>
      </c>
      <c r="E24" s="19">
        <v>142.47999999999999</v>
      </c>
      <c r="F24" s="24">
        <v>142.56</v>
      </c>
      <c r="G24" s="3">
        <f t="shared" si="0"/>
        <v>142.55000000000001</v>
      </c>
      <c r="H24" s="2">
        <f t="shared" si="1"/>
        <v>3.2527599072246162E-4</v>
      </c>
      <c r="I24" s="3">
        <f t="shared" si="2"/>
        <v>142.55206004139222</v>
      </c>
      <c r="J24" s="3">
        <f t="shared" si="3"/>
        <v>142.5479399586078</v>
      </c>
    </row>
    <row r="25" spans="1:10" x14ac:dyDescent="0.25">
      <c r="A25" s="4" t="s">
        <v>34</v>
      </c>
      <c r="B25" s="4">
        <v>5507659.6895999946</v>
      </c>
      <c r="C25" s="9">
        <v>142.69</v>
      </c>
      <c r="D25" s="14">
        <v>142.66999999999999</v>
      </c>
      <c r="E25" s="19">
        <v>143.38999999999999</v>
      </c>
      <c r="F25" s="24">
        <v>143</v>
      </c>
      <c r="G25" s="3">
        <f t="shared" si="0"/>
        <v>142.9375</v>
      </c>
      <c r="H25" s="2">
        <f t="shared" si="1"/>
        <v>2.0441053704072089E-3</v>
      </c>
      <c r="I25" s="3">
        <f t="shared" si="2"/>
        <v>142.95048094105741</v>
      </c>
      <c r="J25" s="3">
        <f t="shared" si="3"/>
        <v>142.92451905894259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totalTx</vt:lpstr>
      <vt:lpstr>chainsize</vt:lpstr>
      <vt:lpstr>avgbandwidth</vt:lpstr>
      <vt:lpstr>mempool</vt:lpstr>
      <vt:lpstr>fee_per_byte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2017-11-27T15:19:09Z</dcterms:modified>
</cp:coreProperties>
</file>